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Сетка" sheetId="1" r:id="rId1"/>
    <sheet name="Описание канала" sheetId="2" r:id="rId2"/>
    <sheet name="data" sheetId="3" state="hidden" r:id="rId3"/>
  </sheets>
  <externalReferences>
    <externalReference r:id="rId6"/>
  </externalReferences>
  <definedNames>
    <definedName name="bigkino">#REF!</definedName>
    <definedName name="Film">#REF!</definedName>
    <definedName name="hf">#REF!</definedName>
    <definedName name="K_1_4">#REF!</definedName>
    <definedName name="K_15_24">#REF!</definedName>
    <definedName name="K_25_34">#REF!</definedName>
    <definedName name="K_35_44">#REF!</definedName>
    <definedName name="K_45_60">#REF!</definedName>
    <definedName name="K_5_14">#REF!</definedName>
    <definedName name="KINO">#REF!</definedName>
    <definedName name="kinozal">#REF!</definedName>
    <definedName name="Mark1">#REF!</definedName>
    <definedName name="Mark14">#REF!</definedName>
    <definedName name="Mark15">#REF!</definedName>
    <definedName name="Mark24">#REF!</definedName>
    <definedName name="Mark25">#REF!</definedName>
    <definedName name="Mark34">#REF!</definedName>
    <definedName name="Mark35">#REF!</definedName>
    <definedName name="Mark4">#REF!</definedName>
    <definedName name="Mark44">#REF!</definedName>
    <definedName name="Mark45">#REF!</definedName>
    <definedName name="Mark5">#REF!</definedName>
    <definedName name="Mark60">#REF!</definedName>
    <definedName name="Novosti">#REF!</definedName>
    <definedName name="RN1">#REF!</definedName>
    <definedName name="semzal">#REF!</definedName>
    <definedName name="vertikal">#REF!</definedName>
    <definedName name="vpromo">#REF!</definedName>
    <definedName name="zal">#REF!</definedName>
    <definedName name="_xlnm.Print_Area" localSheetId="1">'Описание канала'!$A$1:$S$46</definedName>
    <definedName name="_xlnm.Print_Area" localSheetId="0">'Сетка'!$A$1:$G$63</definedName>
  </definedNames>
  <calcPr fullCalcOnLoad="1"/>
</workbook>
</file>

<file path=xl/sharedStrings.xml><?xml version="1.0" encoding="utf-8"?>
<sst xmlns="http://schemas.openxmlformats.org/spreadsheetml/2006/main" count="314" uniqueCount="185">
  <si>
    <t>пт</t>
  </si>
  <si>
    <t>вс</t>
  </si>
  <si>
    <t>Ток-шоу "Принцип Домино"</t>
  </si>
  <si>
    <t>День выхода</t>
  </si>
  <si>
    <t>ПЕРЕДАЧА</t>
  </si>
  <si>
    <t>Скидки</t>
  </si>
  <si>
    <t>Выходные дни</t>
  </si>
  <si>
    <t>Будние дни</t>
  </si>
  <si>
    <t>пн - пт</t>
  </si>
  <si>
    <t>сб - вс</t>
  </si>
  <si>
    <t>пн - чт</t>
  </si>
  <si>
    <t>wTotal %</t>
  </si>
  <si>
    <t>Total</t>
  </si>
  <si>
    <t>Пол</t>
  </si>
  <si>
    <t>Возрастная группа</t>
  </si>
  <si>
    <t>9-</t>
  </si>
  <si>
    <t>16-24</t>
  </si>
  <si>
    <t>25-39</t>
  </si>
  <si>
    <t>40-54</t>
  </si>
  <si>
    <t>55-64</t>
  </si>
  <si>
    <t>65+</t>
  </si>
  <si>
    <t>до 25 лет</t>
  </si>
  <si>
    <t>55 лет и старше</t>
  </si>
  <si>
    <t>Образование</t>
  </si>
  <si>
    <t>Начальное</t>
  </si>
  <si>
    <t>Среднее</t>
  </si>
  <si>
    <t>Высшее</t>
  </si>
  <si>
    <t>Группа дохода</t>
  </si>
  <si>
    <t>затрудняюсь ответить</t>
  </si>
  <si>
    <t>Не работает</t>
  </si>
  <si>
    <t>Род занятий</t>
  </si>
  <si>
    <t>Владелец, совладелец фирмы</t>
  </si>
  <si>
    <t>Руководитель</t>
  </si>
  <si>
    <t>Рабочий</t>
  </si>
  <si>
    <t>Дошкольник, студент, учащийся</t>
  </si>
  <si>
    <t>Безработный</t>
  </si>
  <si>
    <t>Пенсионер, инвалид</t>
  </si>
  <si>
    <t>Домохозяйка, молодая мать</t>
  </si>
  <si>
    <t>Другое</t>
  </si>
  <si>
    <t>Сериал</t>
  </si>
  <si>
    <t xml:space="preserve">Более половины аудитории НТВ - зрители от 25 до 55 лет. </t>
  </si>
  <si>
    <t>Свободный поиск    (4 вых.)</t>
  </si>
  <si>
    <t>Мужской</t>
  </si>
  <si>
    <t>Женский</t>
  </si>
  <si>
    <t>индивидуальный бизнес</t>
  </si>
  <si>
    <t>Специалист,служащий,военный</t>
  </si>
  <si>
    <t>06:00-20:00</t>
  </si>
  <si>
    <r>
      <t xml:space="preserve">1 </t>
    </r>
    <r>
      <rPr>
        <i/>
        <sz val="10"/>
        <rFont val="Arial Cyr"/>
        <family val="2"/>
      </rPr>
      <t>Время выхода и программное окружение рекламных блоков может быть изменено по причине изменения сетки вещания.</t>
    </r>
  </si>
  <si>
    <t>В рекламной кампании задействованы каналы из ОДНОЙ группы</t>
  </si>
  <si>
    <t>Обладателям "ЗОЛОТОЙ КАРТЫ РГ "TVI" - дополнительные скидки от 10%  до 15 %</t>
  </si>
  <si>
    <t>Более 10 мин. 
/ 50 000 руб.</t>
  </si>
  <si>
    <t>Более 20 мин. 
/ 100 000 руб.</t>
  </si>
  <si>
    <t>Более 30  мин. 
/ 150 000 руб.</t>
  </si>
  <si>
    <t>Свободный поиск    (3 вых.)</t>
  </si>
  <si>
    <t>Размещение р\к на каналах из ДВУХ групп, причем на одну группу приходится не менее 25% объема р\к</t>
  </si>
  <si>
    <r>
      <t>ВРЕМЯ ВЫХОДА</t>
    </r>
    <r>
      <rPr>
        <b/>
        <vertAlign val="superscript"/>
        <sz val="10"/>
        <rFont val="Arial Cyr"/>
        <family val="2"/>
      </rPr>
      <t>1</t>
    </r>
  </si>
  <si>
    <t>сб</t>
  </si>
  <si>
    <t>Программа</t>
  </si>
  <si>
    <t>Программа / Худ.фильм</t>
  </si>
  <si>
    <t>Худ.фильм</t>
  </si>
  <si>
    <t>сб-вс</t>
  </si>
  <si>
    <t>13:26(13:30)</t>
  </si>
  <si>
    <t>Худ. фильм</t>
  </si>
  <si>
    <t>пн-чт</t>
  </si>
  <si>
    <t>19:58 (20:35)</t>
  </si>
  <si>
    <t>время выхода блока</t>
  </si>
  <si>
    <t>16:55-18:00</t>
  </si>
  <si>
    <t>Сериал (до) / Программа (внутри)</t>
  </si>
  <si>
    <t>10:00-00:00</t>
  </si>
  <si>
    <t>09:00-00:00</t>
  </si>
  <si>
    <t>НТВ</t>
  </si>
  <si>
    <t>% от аудитории канала</t>
  </si>
  <si>
    <t>Affinity</t>
  </si>
  <si>
    <t>Занятость</t>
  </si>
  <si>
    <t>Работает</t>
  </si>
  <si>
    <t>Неполный день</t>
  </si>
  <si>
    <t>Количество членов семьи</t>
  </si>
  <si>
    <t>5+</t>
  </si>
  <si>
    <t>Затраты на питание</t>
  </si>
  <si>
    <t>Меньше четверти</t>
  </si>
  <si>
    <t>От четверти до половины</t>
  </si>
  <si>
    <t>От половины до трех четвертей</t>
  </si>
  <si>
    <t>Более трех четвертей</t>
  </si>
  <si>
    <r>
      <t xml:space="preserve">Зона вещания «НТВ – Регион» </t>
    </r>
    <r>
      <rPr>
        <sz val="11"/>
        <rFont val="Arial Cyr"/>
        <family val="2"/>
      </rPr>
      <t>(размещение рекламы через РГ «TVI») Екатеринбург, Н.Тагил - через "Видео Интернешнл - Тагил".</t>
    </r>
  </si>
  <si>
    <t>09:00-09:30</t>
  </si>
  <si>
    <t>20:50-21:55</t>
  </si>
  <si>
    <t xml:space="preserve">Основными зрителями Телеканала НТВ являются женщины. </t>
  </si>
  <si>
    <t>Стоимость за 1000 контактов - менее 600 руб.</t>
  </si>
  <si>
    <r>
      <t>Стоимость 60 сек. внутри программы</t>
    </r>
    <r>
      <rPr>
        <b/>
        <vertAlign val="superscript"/>
        <sz val="10"/>
        <rFont val="Arial Cyr"/>
        <family val="2"/>
      </rPr>
      <t>2</t>
    </r>
  </si>
  <si>
    <r>
      <t>Стоимость 60 сек. перед программы</t>
    </r>
    <r>
      <rPr>
        <b/>
        <vertAlign val="superscript"/>
        <sz val="10"/>
        <rFont val="Arial Cyr"/>
        <family val="2"/>
      </rPr>
      <t>2</t>
    </r>
  </si>
  <si>
    <r>
      <t xml:space="preserve">Группы каналов:  </t>
    </r>
    <r>
      <rPr>
        <b/>
        <sz val="10"/>
        <rFont val="Arial Cyr"/>
        <family val="2"/>
      </rPr>
      <t xml:space="preserve">                                                                                       
1) Первый,  Россия, НТВ;  2) 4 Канал, Ren-TV, ТНТ;  3) Ермак.</t>
    </r>
  </si>
  <si>
    <t>Размещение р\к на каналах всех ТРЕХ групп, 25% объема р\к на каждой</t>
  </si>
  <si>
    <t>Коэффициент за размещение более 70% РК в прайм-тайм  - 1,2</t>
  </si>
  <si>
    <r>
      <t>2</t>
    </r>
    <r>
      <rPr>
        <i/>
        <sz val="10"/>
        <rFont val="Arial Cyr"/>
        <family val="2"/>
      </rPr>
      <t>НДС [18%] включен в цену.</t>
    </r>
  </si>
  <si>
    <t>Комиссионное вознаграждение рекламным агентствам на НТВ - 15%.</t>
  </si>
  <si>
    <t>Коэффициент за выбор места в региональном блоке  -  1,4</t>
  </si>
  <si>
    <t>12:00-13:00</t>
  </si>
  <si>
    <t>09:30-10:00</t>
  </si>
  <si>
    <t>16:20-16:55</t>
  </si>
  <si>
    <t>10:20-10:50</t>
  </si>
  <si>
    <t>10:50-11:50</t>
  </si>
  <si>
    <t>15:35-16:00</t>
  </si>
  <si>
    <t>16:15-17:25</t>
  </si>
  <si>
    <t>17:20-18:30</t>
  </si>
  <si>
    <t>18:30:19:00</t>
  </si>
  <si>
    <t>19:40-20:50</t>
  </si>
  <si>
    <t>19:35-22:00</t>
  </si>
  <si>
    <t>Программа (до)</t>
  </si>
  <si>
    <t>23:45-02:15</t>
  </si>
  <si>
    <t>Сегодня (до) / Худ. фильм (внутри)</t>
  </si>
  <si>
    <t>Страна и мир: Главные события дня</t>
  </si>
  <si>
    <t>00:45-02:00</t>
  </si>
  <si>
    <t>11:30-12:00</t>
  </si>
  <si>
    <t>13:25-14:00</t>
  </si>
  <si>
    <t>13:40-16:00</t>
  </si>
  <si>
    <t>Наше кино (сб) / Худ.фильм</t>
  </si>
  <si>
    <t>Программа / Док.фильм</t>
  </si>
  <si>
    <t>19:40-21:40</t>
  </si>
  <si>
    <t>20:00-23:00</t>
  </si>
  <si>
    <t>22:00-00:00</t>
  </si>
  <si>
    <t>Худ.фильм (до)</t>
  </si>
  <si>
    <t>19/07/2004-19/09/2004 without average</t>
  </si>
  <si>
    <t>19/07/2004-19/09/2004</t>
  </si>
  <si>
    <t>05:00:00 - 29:00:00</t>
  </si>
  <si>
    <t xml:space="preserve">ПЕРВЫЙ КАНАЛ </t>
  </si>
  <si>
    <t xml:space="preserve">РОССИЯ, СГТРК </t>
  </si>
  <si>
    <t xml:space="preserve">РОССИЯ ,СГТРК </t>
  </si>
  <si>
    <t xml:space="preserve">НТВ / 8 </t>
  </si>
  <si>
    <t xml:space="preserve">4 КАНАЛ </t>
  </si>
  <si>
    <t xml:space="preserve">РЕН-ТВ, АСВ </t>
  </si>
  <si>
    <t xml:space="preserve">РЕН-ТВ / 49 ,АСВ </t>
  </si>
  <si>
    <t xml:space="preserve">ТНТ, 51 КАНАЛ </t>
  </si>
  <si>
    <t xml:space="preserve">ТНТ / 51 ,51 КАНАЛ </t>
  </si>
  <si>
    <t>ЕРМАК, ДТВ, 7ТВ</t>
  </si>
  <si>
    <t xml:space="preserve">ЕРМАК / 12 ,ДТВ VIASAT ,7ТВ / 12 </t>
  </si>
  <si>
    <t>Sample</t>
  </si>
  <si>
    <t>Audience</t>
  </si>
  <si>
    <t>% от целевой группы (ЕМК)</t>
  </si>
  <si>
    <t>Низкий</t>
  </si>
  <si>
    <t>Средний</t>
  </si>
  <si>
    <t>Высокий</t>
  </si>
  <si>
    <t>25-39 лет</t>
  </si>
  <si>
    <t>40-54 года</t>
  </si>
  <si>
    <t>По данным телеметрии TNS Gallup Media  июль-сентябрь 2004</t>
  </si>
  <si>
    <t xml:space="preserve">Каждый 2-й телезритель канала НТВ имеет доход не ниже среднего.  </t>
  </si>
  <si>
    <t>08:00-09:00</t>
  </si>
  <si>
    <t>09:05-10:00</t>
  </si>
  <si>
    <t>Количество купленных минут/
Бюджет рекламной кампании</t>
  </si>
  <si>
    <t>! Индекс соответствия по группе владелец, совладелец фирмы составляет 272</t>
  </si>
  <si>
    <t>Товары для строй-ва и ремонта</t>
  </si>
  <si>
    <t>Товары для спорта и досуга</t>
  </si>
  <si>
    <t>Табачные изделия</t>
  </si>
  <si>
    <t>Одежда, обувь</t>
  </si>
  <si>
    <t>Недвижимость</t>
  </si>
  <si>
    <t>Лекарственные средства</t>
  </si>
  <si>
    <t>Кондитерские издeлия</t>
  </si>
  <si>
    <t>Вождение автомобиля</t>
  </si>
  <si>
    <t>Бытовая химия</t>
  </si>
  <si>
    <t>Аудио- и видео- кассеты, фототовары</t>
  </si>
  <si>
    <t>Алкогольные напитки</t>
  </si>
  <si>
    <t>Финансовые услуги</t>
  </si>
  <si>
    <t>Туристические путевки</t>
  </si>
  <si>
    <t>Продукты питания</t>
  </si>
  <si>
    <t>Парфюмерия, косметика</t>
  </si>
  <si>
    <t>Мебель</t>
  </si>
  <si>
    <t>Компьютеры и оргтехника</t>
  </si>
  <si>
    <t>Бытовая электроника</t>
  </si>
  <si>
    <t>Бытовая техника</t>
  </si>
  <si>
    <t>Автотовары</t>
  </si>
  <si>
    <t>4. Рекламные возможности канала</t>
  </si>
  <si>
    <t>По данным Ex-Media</t>
  </si>
  <si>
    <t>Товарные группы</t>
  </si>
  <si>
    <t>Доля пок-лей товарной группы в аудитории телеканала REN TV</t>
  </si>
  <si>
    <t>Индекс соответствия</t>
  </si>
  <si>
    <t>будни</t>
  </si>
  <si>
    <t>выходные</t>
  </si>
  <si>
    <t xml:space="preserve">Рекламная привлекательность телеканала НТВ для отдельных товарных групп </t>
  </si>
  <si>
    <t>1. Описание канала</t>
  </si>
  <si>
    <r>
      <t xml:space="preserve">НТВ  (8 МВ) </t>
    </r>
    <r>
      <rPr>
        <sz val="11"/>
        <rFont val="Arial Cyr"/>
        <family val="2"/>
      </rPr>
      <t>– единственный негосударственный телеканал, имеющий статус федерального. Профессионализм творческого коллектива НТВ признан в России и во всем мире. Ежегодно деятельность НТВ отмечается премиями ТЭФИ.</t>
    </r>
    <r>
      <rPr>
        <b/>
        <sz val="11"/>
        <rFont val="Arial Cyr"/>
        <family val="2"/>
      </rPr>
      <t xml:space="preserve">
</t>
    </r>
    <r>
      <rPr>
        <b/>
        <u val="single"/>
        <sz val="12"/>
        <rFont val="Arial Cyr"/>
        <family val="2"/>
      </rPr>
      <t>2. Особенности канала</t>
    </r>
    <r>
      <rPr>
        <b/>
        <sz val="11"/>
        <rFont val="Arial Cyr"/>
        <family val="2"/>
      </rPr>
      <t xml:space="preserve">
</t>
    </r>
    <r>
      <rPr>
        <sz val="10"/>
        <rFont val="Arial Cyr"/>
        <family val="2"/>
      </rPr>
      <t xml:space="preserve">В сезоне 04/05 года появились новые программы, кинофильмы и сериалы. Программная сетка в первую очередь ориентирована на семейных, социально зрелых людей в возрасте 25-55 лет. 
Ее основные составляющие:
- </t>
    </r>
    <r>
      <rPr>
        <i/>
        <sz val="10"/>
        <rFont val="Arial Cyr"/>
        <family val="2"/>
      </rPr>
      <t>информационные программы</t>
    </r>
    <r>
      <rPr>
        <sz val="10"/>
        <rFont val="Arial Cyr"/>
        <family val="2"/>
      </rPr>
      <t xml:space="preserve"> «Сегодня» и «Страна и мир», еженедельный документальный детектив «Чистосердечное признание».
- </t>
    </r>
    <r>
      <rPr>
        <i/>
        <sz val="10"/>
        <rFont val="Arial Cyr"/>
        <family val="2"/>
      </rPr>
      <t>публицистические программы</t>
    </r>
    <r>
      <rPr>
        <sz val="10"/>
        <rFont val="Arial Cyr"/>
        <family val="2"/>
      </rPr>
      <t xml:space="preserve"> ток-шоу "К барьеру!" и "Апельсиновый сок" с В.Соловьевым, «Женский взгляд» О.Пушкиной, цикл телевизионных репортажей на актуальные темы современного мира «Профессия-репортер», научно-популярная программа о всемирной истории войн, армий и оружия "Военное дело".
- </t>
    </r>
    <r>
      <rPr>
        <i/>
        <sz val="10"/>
        <rFont val="Arial Cyr"/>
        <family val="2"/>
      </rPr>
      <t>документальные циклы</t>
    </r>
    <r>
      <rPr>
        <sz val="10"/>
        <rFont val="Arial Cyr"/>
        <family val="2"/>
      </rPr>
      <t xml:space="preserve"> «Тайны разведки».
- </t>
    </r>
    <r>
      <rPr>
        <i/>
        <sz val="10"/>
        <rFont val="Arial Cyr"/>
        <family val="2"/>
      </rPr>
      <t>программы для всей семьи</t>
    </r>
    <r>
      <rPr>
        <sz val="10"/>
        <rFont val="Arial Cyr"/>
        <family val="2"/>
      </rPr>
      <t xml:space="preserve"> «Кулинарный поединок» с Д.Назаровым, «Квартирный вопрос» с Н.Мальцевой, познавательно-развлекательная передача о медицине "Без рецепта" c Я.Бранд, авторский проект Маши Шаховой «Дачники», 
кулинарный документальный сериал из жизни молодой женщины "Едим дома" с
 Ю.Высоцкой, географический проект о национальных особенностях народов всего
 мира "Их нравы" с Д.Захаровым, программа о жизни растений и о жизни людей
 "Растительная жизнь" с П.Лобковым, программа о хобби знаменитостей «Хоббиты»
 с В.Уткиным, «Психоанализ имиджа» публичных людей в программе «Школе
 злословия» с  Т.Толстой и Д.Смирновой, ток-шоу "Принцип домино" с Е.Хангой и
 Е.Старостиной, авто-шоу "Top Gear"
- </t>
    </r>
    <r>
      <rPr>
        <i/>
        <sz val="10"/>
        <rFont val="Arial Cyr"/>
        <family val="2"/>
      </rPr>
      <t xml:space="preserve">игры </t>
    </r>
    <r>
      <rPr>
        <sz val="10"/>
        <rFont val="Arial Cyr"/>
        <family val="2"/>
      </rPr>
      <t>телевизионное шоу об испытаниях, в которых страхи становятся реальностью
 «Фактор страха» с К.Набутовым и игровое шоу для интеллектуалов «Своя игра».</t>
    </r>
  </si>
  <si>
    <t>Размещение рекламных роликов в эфире ТК "НТВ" (8 ТВК) с 1 января 2005 г.</t>
  </si>
  <si>
    <t>Сезонные коэффициенты:</t>
  </si>
  <si>
    <t>Январь, Июль, Август</t>
  </si>
  <si>
    <t>Февраль, Май, Июнь</t>
  </si>
  <si>
    <t>Март, Апрель, Сентябрь</t>
  </si>
  <si>
    <t>Октябрь, Ноябрь, Декабрь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</si>
</sst>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-* #,##0.0&quot;р.&quot;_-;\-* #,##0.0&quot;р.&quot;_-;_-* &quot;-&quot;??&quot;р.&quot;_-;_-@_-"/>
    <numFmt numFmtId="168" formatCode="_-* #,##0&quot;р.&quot;_-;\-* #,##0&quot;р.&quot;_-;_-* &quot;-&quot;??&quot;р.&quot;_-;_-@_-"/>
    <numFmt numFmtId="169" formatCode="#,##0.0&quot;р.&quot;"/>
    <numFmt numFmtId="170" formatCode="#,##0&quot;р.&quot;"/>
    <numFmt numFmtId="171" formatCode="#,##0.00&quot;р.&quot;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\ &quot;р.&quot;"/>
    <numFmt numFmtId="189" formatCode="#,##0.0\ &quot;р.&quot;"/>
    <numFmt numFmtId="190" formatCode="#,##0.000\ &quot;р.&quot;"/>
    <numFmt numFmtId="191" formatCode="#,##0.0000\ &quot;р.&quot;"/>
    <numFmt numFmtId="192" formatCode="#,##0.00_р_."/>
    <numFmt numFmtId="193" formatCode="#"/>
    <numFmt numFmtId="194" formatCode="0.0"/>
    <numFmt numFmtId="195" formatCode="#,###.##\ &quot;р.&quot;"/>
    <numFmt numFmtId="196" formatCode="#,###.##"/>
    <numFmt numFmtId="197" formatCode="dd"/>
    <numFmt numFmtId="198" formatCode="ddd"/>
    <numFmt numFmtId="199" formatCode="_-* #,##0.000\ &quot;р.&quot;_-;\-* #,##0.000\ &quot;р.&quot;_-;_-* &quot;-&quot;??\ &quot;р.&quot;_-;_-@_-"/>
    <numFmt numFmtId="200" formatCode="_-* #,##0.0\ &quot;р.&quot;_-;\-* #,##0.0\ &quot;р.&quot;_-;_-* &quot;-&quot;??\ &quot;р.&quot;_-;_-@_-"/>
    <numFmt numFmtId="201" formatCode="_-* #,##0\ &quot;р.&quot;_-;\-* #,##0\ &quot;р.&quot;_-;_-* &quot;-&quot;??\ &quot;р.&quot;_-;_-@_-"/>
    <numFmt numFmtId="202" formatCode="\№0"/>
    <numFmt numFmtId="203" formatCode="#,###"/>
    <numFmt numFmtId="204" formatCode="#,###.0"/>
    <numFmt numFmtId="205" formatCode="#,###.00"/>
    <numFmt numFmtId="206" formatCode="##.##"/>
    <numFmt numFmtId="207" formatCode="0.00;0.00;"/>
    <numFmt numFmtId="208" formatCode="_-* #,##0.0_р_._-;\-* #,##0.0_р_._-;_-* &quot;-&quot;_р_._-;_-@_-"/>
    <numFmt numFmtId="209" formatCode="_-* #,##0.00_р_._-;\-* #,##0.00_р_._-;_-* &quot;-&quot;_р_._-;_-@_-"/>
    <numFmt numFmtId="210" formatCode="_-* #,##0.000_р_._-;\-* #,##0.000_р_._-;_-* &quot;-&quot;_р_._-;_-@_-"/>
    <numFmt numFmtId="211" formatCode="dd/mm/yyyy"/>
    <numFmt numFmtId="212" formatCode="_-* #,##0.000&quot;р.&quot;_-;\-* #,##0.000&quot;р.&quot;_-;_-* &quot;-&quot;??&quot;р.&quot;_-;_-@_-"/>
    <numFmt numFmtId="213" formatCode="0.000000"/>
    <numFmt numFmtId="214" formatCode="0.00000"/>
    <numFmt numFmtId="215" formatCode="0.0000"/>
    <numFmt numFmtId="216" formatCode="0.000"/>
    <numFmt numFmtId="217" formatCode="_-* #,##0.0000&quot;р.&quot;_-;\-* #,##0.0000&quot;р.&quot;_-;_-* &quot;-&quot;??&quot;р.&quot;_-;_-@_-"/>
    <numFmt numFmtId="218" formatCode="[$$-C09]#,##0.00"/>
    <numFmt numFmtId="219" formatCode="_-[$$-C09]* #,##0.00_-;\-[$$-C09]* #,##0.00_-;_-[$$-C09]* &quot;-&quot;??_-;_-@_-"/>
    <numFmt numFmtId="220" formatCode="#,##0.0&quot;р.&quot;;[Red]\-#,##0.0&quot;р.&quot;"/>
    <numFmt numFmtId="221" formatCode="#,##0.000&quot;р.&quot;;[Red]\-#,##0.000&quot;р.&quot;"/>
    <numFmt numFmtId="222" formatCode="#,##0.000&quot;р.&quot;"/>
    <numFmt numFmtId="223" formatCode="0.0%"/>
    <numFmt numFmtId="224" formatCode="#,##0_ ;\-#,##0\ "/>
    <numFmt numFmtId="225" formatCode="#,##0.00_ ;\-#,##0.00\ "/>
    <numFmt numFmtId="226" formatCode="0.000%"/>
  </numFmts>
  <fonts count="2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u val="single"/>
      <sz val="10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1"/>
      <color indexed="10"/>
      <name val="Arial Cyr"/>
      <family val="2"/>
    </font>
    <font>
      <i/>
      <vertAlign val="superscript"/>
      <sz val="10"/>
      <name val="Arial Cyr"/>
      <family val="2"/>
    </font>
    <font>
      <b/>
      <vertAlign val="superscript"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8"/>
      <name val="Arial Cyr"/>
      <family val="2"/>
    </font>
    <font>
      <b/>
      <i/>
      <sz val="10.5"/>
      <name val="Arial Cyr"/>
      <family val="2"/>
    </font>
    <font>
      <sz val="5"/>
      <name val="Arial Cyr"/>
      <family val="0"/>
    </font>
    <font>
      <b/>
      <i/>
      <sz val="8"/>
      <name val="Arial Cyr"/>
      <family val="2"/>
    </font>
    <font>
      <sz val="8"/>
      <name val="Arial Cyr"/>
      <family val="0"/>
    </font>
    <font>
      <sz val="9.25"/>
      <name val="Arial Cyr"/>
      <family val="0"/>
    </font>
    <font>
      <b/>
      <i/>
      <sz val="11.25"/>
      <name val="Arial Cyr"/>
      <family val="2"/>
    </font>
    <font>
      <b/>
      <sz val="8"/>
      <name val="Arial Cyr"/>
      <family val="2"/>
    </font>
    <font>
      <sz val="9.5"/>
      <name val="Arial Cyr"/>
      <family val="0"/>
    </font>
    <font>
      <b/>
      <sz val="14"/>
      <name val="Arial Cyr"/>
      <family val="2"/>
    </font>
    <font>
      <b/>
      <i/>
      <sz val="13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20">
      <alignment/>
      <protection/>
    </xf>
    <xf numFmtId="20" fontId="0" fillId="0" borderId="1" xfId="20" applyNumberFormat="1" applyFont="1" applyFill="1" applyBorder="1" applyAlignment="1">
      <alignment vertical="center"/>
      <protection/>
    </xf>
    <xf numFmtId="20" fontId="0" fillId="0" borderId="1" xfId="20" applyNumberFormat="1" applyFont="1" applyFill="1" applyBorder="1" applyAlignment="1">
      <alignment horizontal="center" vertical="center"/>
      <protection/>
    </xf>
    <xf numFmtId="0" fontId="0" fillId="0" borderId="0" xfId="20" applyFont="1">
      <alignment/>
      <protection/>
    </xf>
    <xf numFmtId="20" fontId="8" fillId="0" borderId="1" xfId="18" applyNumberFormat="1" applyFont="1" applyFill="1" applyBorder="1" applyAlignment="1">
      <alignment vertical="center"/>
      <protection/>
    </xf>
    <xf numFmtId="20" fontId="1" fillId="0" borderId="2" xfId="18" applyNumberFormat="1" applyFont="1" applyFill="1" applyBorder="1" applyAlignment="1">
      <alignment horizontal="center"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vertical="center"/>
      <protection/>
    </xf>
    <xf numFmtId="0" fontId="0" fillId="0" borderId="1" xfId="20" applyFont="1" applyBorder="1" applyAlignment="1">
      <alignment horizontal="center" vertic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9" fontId="0" fillId="0" borderId="3" xfId="20" applyNumberFormat="1" applyFont="1" applyBorder="1" applyAlignment="1">
      <alignment horizontal="center" vertical="center"/>
      <protection/>
    </xf>
    <xf numFmtId="9" fontId="0" fillId="0" borderId="4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 vertical="center"/>
      <protection/>
    </xf>
    <xf numFmtId="0" fontId="1" fillId="2" borderId="6" xfId="20" applyFont="1" applyFill="1" applyBorder="1" applyAlignment="1">
      <alignment horizontal="center" vertical="center"/>
      <protection/>
    </xf>
    <xf numFmtId="0" fontId="1" fillId="2" borderId="6" xfId="20" applyFont="1" applyFill="1" applyBorder="1" applyAlignment="1">
      <alignment horizontal="center" vertical="center" wrapText="1"/>
      <protection/>
    </xf>
    <xf numFmtId="20" fontId="13" fillId="0" borderId="7" xfId="18" applyNumberFormat="1" applyFont="1" applyFill="1" applyBorder="1" applyAlignment="1">
      <alignment horizontal="center" vertical="center"/>
      <protection/>
    </xf>
    <xf numFmtId="0" fontId="13" fillId="0" borderId="8" xfId="20" applyFont="1" applyBorder="1" applyAlignment="1">
      <alignment horizontal="center" vertical="center"/>
      <protection/>
    </xf>
    <xf numFmtId="20" fontId="14" fillId="0" borderId="9" xfId="20" applyNumberFormat="1" applyFont="1" applyBorder="1" applyAlignment="1">
      <alignment horizontal="center" vertical="center"/>
      <protection/>
    </xf>
    <xf numFmtId="20" fontId="14" fillId="0" borderId="7" xfId="20" applyNumberFormat="1" applyFont="1" applyFill="1" applyBorder="1" applyAlignment="1">
      <alignment horizontal="center" vertical="center"/>
      <protection/>
    </xf>
    <xf numFmtId="20" fontId="14" fillId="0" borderId="7" xfId="20" applyNumberFormat="1" applyFont="1" applyBorder="1" applyAlignment="1">
      <alignment horizontal="center" vertical="center"/>
      <protection/>
    </xf>
    <xf numFmtId="20" fontId="14" fillId="0" borderId="10" xfId="20" applyNumberFormat="1" applyFont="1" applyBorder="1" applyAlignment="1">
      <alignment horizontal="center" vertical="center"/>
      <protection/>
    </xf>
    <xf numFmtId="20" fontId="0" fillId="0" borderId="11" xfId="20" applyNumberFormat="1" applyFont="1" applyBorder="1" applyAlignment="1">
      <alignment vertical="center"/>
      <protection/>
    </xf>
    <xf numFmtId="20" fontId="0" fillId="0" borderId="12" xfId="20" applyNumberFormat="1" applyFont="1" applyFill="1" applyBorder="1" applyAlignment="1">
      <alignment vertical="center"/>
      <protection/>
    </xf>
    <xf numFmtId="20" fontId="14" fillId="0" borderId="7" xfId="20" applyNumberFormat="1" applyFont="1" applyFill="1" applyBorder="1" applyAlignment="1">
      <alignment horizontal="left" vertical="center"/>
      <protection/>
    </xf>
    <xf numFmtId="20" fontId="14" fillId="0" borderId="7" xfId="20" applyNumberFormat="1" applyFont="1" applyBorder="1" applyAlignment="1">
      <alignment horizontal="left" vertical="center"/>
      <protection/>
    </xf>
    <xf numFmtId="20" fontId="0" fillId="0" borderId="7" xfId="20" applyNumberFormat="1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horizontal="center"/>
    </xf>
    <xf numFmtId="20" fontId="1" fillId="0" borderId="7" xfId="18" applyNumberFormat="1" applyFont="1" applyFill="1" applyBorder="1" applyAlignment="1">
      <alignment horizontal="center" vertical="center"/>
      <protection/>
    </xf>
    <xf numFmtId="20" fontId="0" fillId="0" borderId="7" xfId="0" applyNumberFormat="1" applyFont="1" applyBorder="1" applyAlignment="1">
      <alignment horizontal="center"/>
    </xf>
    <xf numFmtId="0" fontId="1" fillId="0" borderId="13" xfId="20" applyFont="1" applyBorder="1" applyAlignment="1">
      <alignment horizontal="center" vertical="center"/>
      <protection/>
    </xf>
    <xf numFmtId="20" fontId="8" fillId="0" borderId="14" xfId="18" applyNumberFormat="1" applyFont="1" applyFill="1" applyBorder="1" applyAlignment="1">
      <alignment vertical="center"/>
      <protection/>
    </xf>
    <xf numFmtId="170" fontId="14" fillId="0" borderId="15" xfId="16" applyNumberFormat="1" applyFont="1" applyFill="1" applyBorder="1" applyAlignment="1">
      <alignment horizontal="right" vertical="center"/>
    </xf>
    <xf numFmtId="170" fontId="14" fillId="0" borderId="1" xfId="16" applyNumberFormat="1" applyFont="1" applyFill="1" applyBorder="1" applyAlignment="1">
      <alignment horizontal="right" vertical="center"/>
    </xf>
    <xf numFmtId="170" fontId="14" fillId="0" borderId="1" xfId="16" applyNumberFormat="1" applyFont="1" applyFill="1" applyBorder="1" applyAlignment="1">
      <alignment vertical="center"/>
    </xf>
    <xf numFmtId="169" fontId="14" fillId="2" borderId="1" xfId="16" applyNumberFormat="1" applyFont="1" applyFill="1" applyBorder="1" applyAlignment="1">
      <alignment horizontal="right" vertical="center"/>
    </xf>
    <xf numFmtId="20" fontId="0" fillId="2" borderId="9" xfId="20" applyNumberFormat="1" applyFont="1" applyFill="1" applyBorder="1" applyAlignment="1">
      <alignment horizontal="center" vertical="center"/>
      <protection/>
    </xf>
    <xf numFmtId="20" fontId="0" fillId="2" borderId="1" xfId="20" applyNumberFormat="1" applyFont="1" applyFill="1" applyBorder="1" applyAlignment="1">
      <alignment vertical="center"/>
      <protection/>
    </xf>
    <xf numFmtId="20" fontId="0" fillId="2" borderId="1" xfId="20" applyNumberFormat="1" applyFont="1" applyFill="1" applyBorder="1" applyAlignment="1">
      <alignment horizontal="center" vertical="center"/>
      <protection/>
    </xf>
    <xf numFmtId="170" fontId="14" fillId="2" borderId="1" xfId="16" applyNumberFormat="1" applyFont="1" applyFill="1" applyBorder="1" applyAlignment="1">
      <alignment vertical="center"/>
    </xf>
    <xf numFmtId="20" fontId="0" fillId="2" borderId="7" xfId="20" applyNumberFormat="1" applyFont="1" applyFill="1" applyBorder="1" applyAlignment="1">
      <alignment horizontal="center"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1" xfId="20" applyFont="1" applyFill="1" applyBorder="1" applyAlignment="1">
      <alignment horizontal="center" vertical="center"/>
      <protection/>
    </xf>
    <xf numFmtId="20" fontId="0" fillId="2" borderId="11" xfId="20" applyNumberFormat="1" applyFont="1" applyFill="1" applyBorder="1" applyAlignment="1">
      <alignment vertical="center"/>
      <protection/>
    </xf>
    <xf numFmtId="9" fontId="0" fillId="0" borderId="16" xfId="20" applyNumberFormat="1" applyFont="1" applyBorder="1" applyAlignment="1">
      <alignment horizontal="center" vertical="center"/>
      <protection/>
    </xf>
    <xf numFmtId="20" fontId="0" fillId="2" borderId="12" xfId="20" applyNumberFormat="1" applyFont="1" applyFill="1" applyBorder="1" applyAlignment="1">
      <alignment vertical="center"/>
      <protection/>
    </xf>
    <xf numFmtId="170" fontId="2" fillId="0" borderId="17" xfId="16" applyNumberFormat="1" applyFont="1" applyFill="1" applyBorder="1" applyAlignment="1">
      <alignment horizontal="right" vertical="center"/>
    </xf>
    <xf numFmtId="0" fontId="1" fillId="2" borderId="6" xfId="19" applyFont="1" applyFill="1" applyBorder="1" applyAlignment="1">
      <alignment horizontal="center" vertical="center" wrapText="1"/>
      <protection/>
    </xf>
    <xf numFmtId="169" fontId="14" fillId="2" borderId="18" xfId="16" applyNumberFormat="1" applyFont="1" applyFill="1" applyBorder="1" applyAlignment="1">
      <alignment vertical="center"/>
    </xf>
    <xf numFmtId="170" fontId="14" fillId="0" borderId="18" xfId="16" applyNumberFormat="1" applyFont="1" applyFill="1" applyBorder="1" applyAlignment="1">
      <alignment vertical="center"/>
    </xf>
    <xf numFmtId="169" fontId="14" fillId="2" borderId="18" xfId="16" applyNumberFormat="1" applyFont="1" applyFill="1" applyBorder="1" applyAlignment="1">
      <alignment horizontal="right" vertical="center"/>
    </xf>
    <xf numFmtId="0" fontId="0" fillId="2" borderId="19" xfId="20" applyFill="1" applyBorder="1">
      <alignment/>
      <protection/>
    </xf>
    <xf numFmtId="170" fontId="14" fillId="2" borderId="20" xfId="16" applyNumberFormat="1" applyFont="1" applyFill="1" applyBorder="1" applyAlignment="1">
      <alignment horizontal="right" vertical="center"/>
    </xf>
    <xf numFmtId="170" fontId="14" fillId="2" borderId="18" xfId="16" applyNumberFormat="1" applyFont="1" applyFill="1" applyBorder="1" applyAlignment="1">
      <alignment horizontal="right" vertical="center"/>
    </xf>
    <xf numFmtId="0" fontId="0" fillId="0" borderId="21" xfId="20" applyBorder="1">
      <alignment/>
      <protection/>
    </xf>
    <xf numFmtId="0" fontId="1" fillId="0" borderId="22" xfId="20" applyFont="1" applyFill="1" applyBorder="1" applyAlignment="1">
      <alignment horizontal="center" vertical="center" wrapText="1"/>
      <protection/>
    </xf>
    <xf numFmtId="0" fontId="1" fillId="0" borderId="23" xfId="20" applyFont="1" applyFill="1" applyBorder="1" applyAlignment="1">
      <alignment horizontal="center" vertical="center" wrapText="1"/>
      <protection/>
    </xf>
    <xf numFmtId="9" fontId="0" fillId="0" borderId="24" xfId="20" applyNumberFormat="1" applyFont="1" applyBorder="1" applyAlignment="1">
      <alignment horizontal="center" vertical="center"/>
      <protection/>
    </xf>
    <xf numFmtId="9" fontId="0" fillId="0" borderId="25" xfId="20" applyNumberFormat="1" applyFont="1" applyBorder="1" applyAlignment="1">
      <alignment horizontal="center" vertical="center"/>
      <protection/>
    </xf>
    <xf numFmtId="9" fontId="0" fillId="0" borderId="26" xfId="20" applyNumberFormat="1" applyFont="1" applyBorder="1" applyAlignment="1">
      <alignment horizontal="center" vertical="center"/>
      <protection/>
    </xf>
    <xf numFmtId="20" fontId="0" fillId="0" borderId="7" xfId="0" applyNumberFormat="1" applyFont="1" applyFill="1" applyBorder="1" applyAlignment="1">
      <alignment horizontal="center"/>
    </xf>
    <xf numFmtId="170" fontId="14" fillId="2" borderId="1" xfId="16" applyNumberFormat="1" applyFont="1" applyFill="1" applyBorder="1" applyAlignment="1">
      <alignment horizontal="right" vertical="center"/>
    </xf>
    <xf numFmtId="20" fontId="14" fillId="2" borderId="7" xfId="20" applyNumberFormat="1" applyFont="1" applyFill="1" applyBorder="1" applyAlignment="1">
      <alignment horizontal="center" vertical="center"/>
      <protection/>
    </xf>
    <xf numFmtId="20" fontId="14" fillId="0" borderId="9" xfId="20" applyNumberFormat="1" applyFont="1" applyFill="1" applyBorder="1" applyAlignment="1">
      <alignment horizontal="center" vertical="center"/>
      <protection/>
    </xf>
    <xf numFmtId="20" fontId="14" fillId="0" borderId="27" xfId="20" applyNumberFormat="1" applyFont="1" applyBorder="1" applyAlignment="1">
      <alignment horizontal="center" vertical="center"/>
      <protection/>
    </xf>
    <xf numFmtId="0" fontId="0" fillId="3" borderId="28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5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25" xfId="0" applyFill="1" applyBorder="1" applyAlignment="1">
      <alignment/>
    </xf>
    <xf numFmtId="0" fontId="0" fillId="5" borderId="28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25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25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25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25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25" xfId="0" applyFill="1" applyBorder="1" applyAlignment="1">
      <alignment/>
    </xf>
    <xf numFmtId="1" fontId="0" fillId="3" borderId="25" xfId="0" applyNumberFormat="1" applyFill="1" applyBorder="1" applyAlignment="1">
      <alignment/>
    </xf>
    <xf numFmtId="1" fontId="0" fillId="4" borderId="25" xfId="0" applyNumberFormat="1" applyFill="1" applyBorder="1" applyAlignment="1">
      <alignment/>
    </xf>
    <xf numFmtId="1" fontId="0" fillId="5" borderId="25" xfId="0" applyNumberFormat="1" applyFill="1" applyBorder="1" applyAlignment="1">
      <alignment/>
    </xf>
    <xf numFmtId="1" fontId="0" fillId="6" borderId="25" xfId="0" applyNumberFormat="1" applyFill="1" applyBorder="1" applyAlignment="1">
      <alignment/>
    </xf>
    <xf numFmtId="1" fontId="0" fillId="2" borderId="25" xfId="0" applyNumberFormat="1" applyFill="1" applyBorder="1" applyAlignment="1">
      <alignment/>
    </xf>
    <xf numFmtId="1" fontId="0" fillId="7" borderId="25" xfId="0" applyNumberFormat="1" applyFill="1" applyBorder="1" applyAlignment="1">
      <alignment/>
    </xf>
    <xf numFmtId="1" fontId="0" fillId="8" borderId="25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3" borderId="29" xfId="0" applyFill="1" applyBorder="1" applyAlignment="1">
      <alignment/>
    </xf>
    <xf numFmtId="0" fontId="0" fillId="3" borderId="22" xfId="0" applyFill="1" applyBorder="1" applyAlignment="1">
      <alignment/>
    </xf>
    <xf numFmtId="1" fontId="0" fillId="3" borderId="23" xfId="0" applyNumberFormat="1" applyFill="1" applyBorder="1" applyAlignment="1">
      <alignment/>
    </xf>
    <xf numFmtId="0" fontId="0" fillId="4" borderId="29" xfId="0" applyFill="1" applyBorder="1" applyAlignment="1">
      <alignment/>
    </xf>
    <xf numFmtId="0" fontId="0" fillId="4" borderId="22" xfId="0" applyFill="1" applyBorder="1" applyAlignment="1">
      <alignment/>
    </xf>
    <xf numFmtId="1" fontId="0" fillId="4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22" xfId="0" applyFill="1" applyBorder="1" applyAlignment="1">
      <alignment/>
    </xf>
    <xf numFmtId="1" fontId="0" fillId="5" borderId="23" xfId="0" applyNumberFormat="1" applyFill="1" applyBorder="1" applyAlignment="1">
      <alignment/>
    </xf>
    <xf numFmtId="0" fontId="0" fillId="6" borderId="29" xfId="0" applyFill="1" applyBorder="1" applyAlignment="1">
      <alignment/>
    </xf>
    <xf numFmtId="0" fontId="0" fillId="6" borderId="22" xfId="0" applyFill="1" applyBorder="1" applyAlignment="1">
      <alignment/>
    </xf>
    <xf numFmtId="1" fontId="0" fillId="6" borderId="23" xfId="0" applyNumberForma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2" xfId="0" applyFill="1" applyBorder="1" applyAlignment="1">
      <alignment/>
    </xf>
    <xf numFmtId="1" fontId="0" fillId="2" borderId="23" xfId="0" applyNumberForma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22" xfId="0" applyFill="1" applyBorder="1" applyAlignment="1">
      <alignment/>
    </xf>
    <xf numFmtId="1" fontId="0" fillId="7" borderId="23" xfId="0" applyNumberForma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22" xfId="0" applyFill="1" applyBorder="1" applyAlignment="1">
      <alignment/>
    </xf>
    <xf numFmtId="1" fontId="0" fillId="8" borderId="23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" borderId="31" xfId="0" applyFill="1" applyBorder="1" applyAlignment="1">
      <alignment/>
    </xf>
    <xf numFmtId="0" fontId="0" fillId="4" borderId="31" xfId="0" applyFill="1" applyBorder="1" applyAlignment="1">
      <alignment/>
    </xf>
    <xf numFmtId="0" fontId="0" fillId="5" borderId="31" xfId="0" applyFill="1" applyBorder="1" applyAlignment="1">
      <alignment/>
    </xf>
    <xf numFmtId="0" fontId="0" fillId="6" borderId="31" xfId="0" applyFill="1" applyBorder="1" applyAlignment="1">
      <alignment/>
    </xf>
    <xf numFmtId="0" fontId="0" fillId="2" borderId="31" xfId="0" applyFill="1" applyBorder="1" applyAlignment="1">
      <alignment/>
    </xf>
    <xf numFmtId="0" fontId="0" fillId="7" borderId="31" xfId="0" applyFill="1" applyBorder="1" applyAlignment="1">
      <alignment/>
    </xf>
    <xf numFmtId="0" fontId="0" fillId="8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" borderId="34" xfId="0" applyFill="1" applyBorder="1" applyAlignment="1">
      <alignment/>
    </xf>
    <xf numFmtId="0" fontId="0" fillId="4" borderId="34" xfId="0" applyFill="1" applyBorder="1" applyAlignment="1">
      <alignment/>
    </xf>
    <xf numFmtId="0" fontId="0" fillId="5" borderId="34" xfId="0" applyFill="1" applyBorder="1" applyAlignment="1">
      <alignment/>
    </xf>
    <xf numFmtId="0" fontId="0" fillId="6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7" borderId="34" xfId="0" applyFill="1" applyBorder="1" applyAlignment="1">
      <alignment/>
    </xf>
    <xf numFmtId="0" fontId="0" fillId="8" borderId="34" xfId="0" applyFill="1" applyBorder="1" applyAlignment="1">
      <alignment/>
    </xf>
    <xf numFmtId="0" fontId="0" fillId="0" borderId="0" xfId="0" applyAlignment="1">
      <alignment horizontal="left"/>
    </xf>
    <xf numFmtId="0" fontId="28" fillId="0" borderId="35" xfId="0" applyNumberFormat="1" applyFont="1" applyFill="1" applyBorder="1" applyAlignment="1" applyProtection="1">
      <alignment horizontal="center" vertical="center" wrapText="1"/>
      <protection/>
    </xf>
    <xf numFmtId="9" fontId="0" fillId="0" borderId="25" xfId="0" applyNumberFormat="1" applyFont="1" applyFill="1" applyBorder="1" applyAlignment="1" applyProtection="1">
      <alignment/>
      <protection/>
    </xf>
    <xf numFmtId="9" fontId="0" fillId="0" borderId="23" xfId="0" applyNumberFormat="1" applyFont="1" applyFill="1" applyBorder="1" applyAlignment="1" applyProtection="1">
      <alignment/>
      <protection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70" fontId="2" fillId="0" borderId="36" xfId="16" applyNumberFormat="1" applyFont="1" applyFill="1" applyBorder="1" applyAlignment="1">
      <alignment horizontal="right" vertical="center"/>
    </xf>
    <xf numFmtId="170" fontId="2" fillId="0" borderId="37" xfId="16" applyNumberFormat="1" applyFont="1" applyFill="1" applyBorder="1" applyAlignment="1">
      <alignment horizontal="right" vertical="center"/>
    </xf>
    <xf numFmtId="0" fontId="0" fillId="0" borderId="0" xfId="20" applyAlignment="1">
      <alignment horizontal="center"/>
      <protection/>
    </xf>
    <xf numFmtId="0" fontId="0" fillId="0" borderId="0" xfId="20" applyFont="1" applyBorder="1" applyAlignment="1">
      <alignment horizontal="left" wrapText="1"/>
      <protection/>
    </xf>
    <xf numFmtId="0" fontId="11" fillId="0" borderId="0" xfId="20" applyFont="1" applyBorder="1" applyAlignment="1">
      <alignment horizontal="left" wrapText="1"/>
      <protection/>
    </xf>
    <xf numFmtId="0" fontId="0" fillId="0" borderId="38" xfId="20" applyFont="1" applyBorder="1" applyAlignment="1">
      <alignment horizontal="left" wrapText="1"/>
      <protection/>
    </xf>
    <xf numFmtId="0" fontId="0" fillId="0" borderId="39" xfId="20" applyFont="1" applyBorder="1" applyAlignment="1">
      <alignment horizontal="left" wrapText="1"/>
      <protection/>
    </xf>
    <xf numFmtId="0" fontId="1" fillId="0" borderId="31" xfId="20" applyFont="1" applyBorder="1" applyAlignment="1">
      <alignment horizontal="left" wrapText="1"/>
      <protection/>
    </xf>
    <xf numFmtId="0" fontId="1" fillId="0" borderId="0" xfId="20" applyFont="1" applyBorder="1" applyAlignment="1">
      <alignment horizontal="left"/>
      <protection/>
    </xf>
    <xf numFmtId="0" fontId="0" fillId="0" borderId="40" xfId="20" applyFont="1" applyBorder="1" applyAlignment="1">
      <alignment horizontal="left" wrapText="1"/>
      <protection/>
    </xf>
    <xf numFmtId="0" fontId="0" fillId="0" borderId="41" xfId="20" applyFont="1" applyBorder="1" applyAlignment="1">
      <alignment horizontal="left" wrapText="1"/>
      <protection/>
    </xf>
    <xf numFmtId="0" fontId="0" fillId="0" borderId="42" xfId="20" applyFont="1" applyBorder="1" applyAlignment="1">
      <alignment horizontal="left" wrapText="1"/>
      <protection/>
    </xf>
    <xf numFmtId="0" fontId="6" fillId="0" borderId="34" xfId="20" applyFont="1" applyBorder="1" applyAlignment="1">
      <alignment horizontal="center"/>
      <protection/>
    </xf>
    <xf numFmtId="0" fontId="11" fillId="0" borderId="0" xfId="20" applyFont="1" applyBorder="1" applyAlignment="1">
      <alignment wrapText="1"/>
      <protection/>
    </xf>
    <xf numFmtId="0" fontId="9" fillId="0" borderId="0" xfId="20" applyFont="1" applyAlignment="1">
      <alignment/>
      <protection/>
    </xf>
    <xf numFmtId="0" fontId="1" fillId="2" borderId="43" xfId="20" applyFont="1" applyFill="1" applyBorder="1" applyAlignment="1">
      <alignment horizontal="center" vertic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1" fillId="2" borderId="45" xfId="20" applyFont="1" applyFill="1" applyBorder="1" applyAlignment="1">
      <alignment horizontal="center" vertical="center"/>
      <protection/>
    </xf>
    <xf numFmtId="0" fontId="6" fillId="0" borderId="46" xfId="20" applyFont="1" applyFill="1" applyBorder="1" applyAlignment="1">
      <alignment horizontal="center" vertical="center" wrapText="1"/>
      <protection/>
    </xf>
    <xf numFmtId="0" fontId="6" fillId="0" borderId="47" xfId="20" applyFont="1" applyFill="1" applyBorder="1" applyAlignment="1">
      <alignment horizontal="center" vertical="center" wrapText="1"/>
      <protection/>
    </xf>
    <xf numFmtId="0" fontId="6" fillId="0" borderId="48" xfId="20" applyFont="1" applyFill="1" applyBorder="1" applyAlignment="1">
      <alignment horizontal="center" vertical="center" wrapText="1"/>
      <protection/>
    </xf>
    <xf numFmtId="0" fontId="2" fillId="0" borderId="30" xfId="20" applyFont="1" applyFill="1" applyBorder="1" applyAlignment="1">
      <alignment horizontal="left" vertical="center" wrapText="1"/>
      <protection/>
    </xf>
    <xf numFmtId="0" fontId="2" fillId="0" borderId="49" xfId="20" applyFont="1" applyFill="1" applyBorder="1" applyAlignment="1">
      <alignment horizontal="left" vertical="center" wrapText="1"/>
      <protection/>
    </xf>
    <xf numFmtId="0" fontId="2" fillId="0" borderId="33" xfId="20" applyFont="1" applyFill="1" applyBorder="1" applyAlignment="1">
      <alignment horizontal="left" vertical="center" wrapText="1"/>
      <protection/>
    </xf>
    <xf numFmtId="0" fontId="2" fillId="0" borderId="50" xfId="20" applyFont="1" applyFill="1" applyBorder="1" applyAlignment="1">
      <alignment horizontal="left" vertical="center" wrapText="1"/>
      <protection/>
    </xf>
    <xf numFmtId="0" fontId="0" fillId="0" borderId="51" xfId="20" applyFont="1" applyBorder="1" applyAlignment="1">
      <alignment horizontal="left"/>
      <protection/>
    </xf>
    <xf numFmtId="0" fontId="0" fillId="0" borderId="52" xfId="20" applyFont="1" applyBorder="1" applyAlignment="1">
      <alignment horizontal="left"/>
      <protection/>
    </xf>
    <xf numFmtId="0" fontId="8" fillId="2" borderId="43" xfId="20" applyFont="1" applyFill="1" applyBorder="1" applyAlignment="1">
      <alignment horizontal="center" vertical="center"/>
      <protection/>
    </xf>
    <xf numFmtId="0" fontId="8" fillId="2" borderId="44" xfId="20" applyFont="1" applyFill="1" applyBorder="1" applyAlignment="1">
      <alignment horizontal="center" vertical="center"/>
      <protection/>
    </xf>
    <xf numFmtId="0" fontId="8" fillId="2" borderId="45" xfId="20" applyFont="1" applyFill="1" applyBorder="1" applyAlignment="1">
      <alignment horizontal="center" vertical="center"/>
      <protection/>
    </xf>
    <xf numFmtId="0" fontId="8" fillId="0" borderId="0" xfId="20" applyFont="1" applyBorder="1" applyAlignment="1">
      <alignment horizontal="right"/>
      <protection/>
    </xf>
    <xf numFmtId="0" fontId="23" fillId="0" borderId="0" xfId="19" applyFont="1" applyAlignment="1">
      <alignment horizontal="center"/>
      <protection/>
    </xf>
    <xf numFmtId="0" fontId="10" fillId="0" borderId="34" xfId="20" applyFont="1" applyBorder="1" applyAlignment="1">
      <alignment horizontal="center" wrapText="1"/>
      <protection/>
    </xf>
    <xf numFmtId="0" fontId="1" fillId="0" borderId="43" xfId="20" applyFont="1" applyBorder="1" applyAlignment="1">
      <alignment horizontal="center" vertical="center"/>
      <protection/>
    </xf>
    <xf numFmtId="0" fontId="1" fillId="0" borderId="44" xfId="20" applyFont="1" applyBorder="1" applyAlignment="1">
      <alignment horizontal="center" vertical="center"/>
      <protection/>
    </xf>
    <xf numFmtId="0" fontId="1" fillId="0" borderId="45" xfId="20" applyFont="1" applyBorder="1" applyAlignment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Font="1" applyFill="1" applyBorder="1" applyAlignment="1" applyProtection="1">
      <alignment horizontal="left" vertical="center"/>
      <protection/>
    </xf>
    <xf numFmtId="0" fontId="0" fillId="0" borderId="53" xfId="0" applyNumberFormat="1" applyFont="1" applyFill="1" applyBorder="1" applyAlignment="1" applyProtection="1">
      <alignment horizontal="left" vertical="center"/>
      <protection/>
    </xf>
    <xf numFmtId="223" fontId="0" fillId="0" borderId="54" xfId="0" applyNumberFormat="1" applyFont="1" applyFill="1" applyBorder="1" applyAlignment="1" applyProtection="1">
      <alignment horizontal="center"/>
      <protection/>
    </xf>
    <xf numFmtId="223" fontId="0" fillId="0" borderId="53" xfId="0" applyNumberFormat="1" applyFont="1" applyFill="1" applyBorder="1" applyAlignment="1" applyProtection="1">
      <alignment horizontal="center"/>
      <protection/>
    </xf>
    <xf numFmtId="0" fontId="9" fillId="9" borderId="51" xfId="0" applyNumberFormat="1" applyFont="1" applyFill="1" applyBorder="1" applyAlignment="1" applyProtection="1">
      <alignment horizontal="center" vertical="center"/>
      <protection/>
    </xf>
    <xf numFmtId="0" fontId="9" fillId="9" borderId="47" xfId="0" applyNumberFormat="1" applyFont="1" applyFill="1" applyBorder="1" applyAlignment="1" applyProtection="1">
      <alignment horizontal="center" vertical="center"/>
      <protection/>
    </xf>
    <xf numFmtId="0" fontId="9" fillId="9" borderId="48" xfId="0" applyNumberFormat="1" applyFont="1" applyFill="1" applyBorder="1" applyAlignment="1" applyProtection="1">
      <alignment horizontal="center" vertical="center"/>
      <protection/>
    </xf>
    <xf numFmtId="0" fontId="9" fillId="0" borderId="5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wrapText="1"/>
    </xf>
    <xf numFmtId="0" fontId="27" fillId="0" borderId="34" xfId="0" applyFont="1" applyBorder="1" applyAlignment="1">
      <alignment horizontal="right"/>
    </xf>
    <xf numFmtId="0" fontId="28" fillId="0" borderId="43" xfId="0" applyNumberFormat="1" applyFont="1" applyFill="1" applyBorder="1" applyAlignment="1" applyProtection="1">
      <alignment horizontal="center" vertical="center" wrapText="1"/>
      <protection/>
    </xf>
    <xf numFmtId="0" fontId="28" fillId="0" borderId="44" xfId="0" applyNumberFormat="1" applyFont="1" applyFill="1" applyBorder="1" applyAlignment="1" applyProtection="1">
      <alignment horizontal="center" vertical="center" wrapText="1"/>
      <protection/>
    </xf>
    <xf numFmtId="0" fontId="28" fillId="0" borderId="55" xfId="0" applyNumberFormat="1" applyFont="1" applyFill="1" applyBorder="1" applyAlignment="1" applyProtection="1">
      <alignment horizontal="center" vertical="center" wrapText="1"/>
      <protection/>
    </xf>
    <xf numFmtId="0" fontId="28" fillId="0" borderId="56" xfId="0" applyNumberFormat="1" applyFont="1" applyFill="1" applyBorder="1" applyAlignment="1" applyProtection="1">
      <alignment horizontal="center" vertical="center" wrapText="1"/>
      <protection/>
    </xf>
    <xf numFmtId="223" fontId="0" fillId="0" borderId="57" xfId="0" applyNumberFormat="1" applyFont="1" applyFill="1" applyBorder="1" applyAlignment="1" applyProtection="1">
      <alignment horizontal="center"/>
      <protection/>
    </xf>
    <xf numFmtId="223" fontId="0" fillId="0" borderId="39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left" vertical="center"/>
      <protection/>
    </xf>
    <xf numFmtId="0" fontId="0" fillId="0" borderId="58" xfId="0" applyNumberFormat="1" applyFont="1" applyFill="1" applyBorder="1" applyAlignment="1" applyProtection="1">
      <alignment horizontal="left" vertical="center"/>
      <protection/>
    </xf>
    <xf numFmtId="0" fontId="0" fillId="0" borderId="39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wrapText="1"/>
    </xf>
    <xf numFmtId="0" fontId="0" fillId="8" borderId="59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5" borderId="59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61" xfId="0" applyFill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0" fillId="6" borderId="60" xfId="0" applyFill="1" applyBorder="1" applyAlignment="1">
      <alignment horizontal="center"/>
    </xf>
    <xf numFmtId="0" fontId="0" fillId="6" borderId="61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7" borderId="61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4" borderId="59" xfId="0" applyFill="1" applyBorder="1" applyAlignment="1">
      <alignment horizontal="center"/>
    </xf>
    <xf numFmtId="0" fontId="0" fillId="4" borderId="60" xfId="0" applyFill="1" applyBorder="1" applyAlignment="1">
      <alignment horizontal="center"/>
    </xf>
    <xf numFmtId="0" fontId="0" fillId="4" borderId="61" xfId="0" applyFill="1" applyBorder="1" applyAlignment="1">
      <alignment horizontal="center"/>
    </xf>
    <xf numFmtId="0" fontId="1" fillId="0" borderId="59" xfId="20" applyFont="1" applyBorder="1" applyAlignment="1">
      <alignment horizontal="left" vertical="center" wrapText="1"/>
      <protection/>
    </xf>
    <xf numFmtId="0" fontId="21" fillId="0" borderId="60" xfId="20" applyFont="1" applyBorder="1" applyAlignment="1">
      <alignment horizontal="center" vertical="center" wrapText="1"/>
      <protection/>
    </xf>
    <xf numFmtId="0" fontId="21" fillId="0" borderId="61" xfId="20" applyFont="1" applyBorder="1" applyAlignment="1">
      <alignment horizontal="center" vertical="center" wrapText="1"/>
      <protection/>
    </xf>
    <xf numFmtId="0" fontId="0" fillId="0" borderId="0" xfId="18" applyBorder="1" applyAlignment="1">
      <alignment horizontal="center" vertical="center"/>
      <protection/>
    </xf>
    <xf numFmtId="0" fontId="1" fillId="0" borderId="29" xfId="20" applyFont="1" applyBorder="1" applyAlignment="1">
      <alignment horizontal="left" vertical="center" wrapText="1"/>
      <protection/>
    </xf>
    <xf numFmtId="0" fontId="0" fillId="0" borderId="22" xfId="20" applyFont="1" applyBorder="1" applyAlignment="1">
      <alignment horizontal="center" vertical="center" wrapText="1"/>
      <protection/>
    </xf>
    <xf numFmtId="0" fontId="0" fillId="0" borderId="23" xfId="20" applyFont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се" xfId="18"/>
    <cellStyle name="Обычный_Книга3" xfId="19"/>
    <cellStyle name="Обычный_НТВ 02 2004" xfId="20"/>
    <cellStyle name="Followed Hyperlink" xfId="21"/>
    <cellStyle name="Percent" xfId="22"/>
    <cellStyle name="Comma" xfId="23"/>
    <cellStyle name="Comma [0]" xfId="24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latin typeface="Arial Cyr"/>
                <a:ea typeface="Arial Cyr"/>
                <a:cs typeface="Arial Cyr"/>
              </a:rPr>
              <a:t>Состав аудитории НТВ по полу </a:t>
            </a:r>
          </a:p>
        </c:rich>
      </c:tx>
      <c:layout>
        <c:manualLayout>
          <c:xMode val="factor"/>
          <c:yMode val="factor"/>
          <c:x val="-0.041"/>
          <c:y val="0.05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5"/>
          <c:y val="0.26"/>
          <c:w val="0.57"/>
          <c:h val="0.53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data!$B$7:$B$8</c:f>
              <c:strCache>
                <c:ptCount val="2"/>
                <c:pt idx="0">
                  <c:v>Мужской</c:v>
                </c:pt>
                <c:pt idx="1">
                  <c:v>Женский</c:v>
                </c:pt>
              </c:strCache>
            </c:strRef>
          </c:cat>
          <c:val>
            <c:numRef>
              <c:f>data!$N$7:$N$8</c:f>
              <c:numCache>
                <c:ptCount val="2"/>
                <c:pt idx="0">
                  <c:v>46.47</c:v>
                </c:pt>
                <c:pt idx="1">
                  <c:v>53.53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latin typeface="Arial Cyr"/>
                <a:ea typeface="Arial Cyr"/>
                <a:cs typeface="Arial Cyr"/>
              </a:rPr>
              <a:t>Состав аудитории НТВ по возрасту </a:t>
            </a:r>
          </a:p>
        </c:rich>
      </c:tx>
      <c:layout>
        <c:manualLayout>
          <c:xMode val="factor"/>
          <c:yMode val="factor"/>
          <c:x val="0.1735"/>
          <c:y val="-0.02"/>
        </c:manualLayout>
      </c:layout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6275"/>
          <c:y val="0.252"/>
          <c:w val="0.653"/>
          <c:h val="0.60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</c:spPr>
          </c:dPt>
          <c:dPt>
            <c:idx val="1"/>
            <c:explosion val="9"/>
            <c:spPr>
              <a:solidFill>
                <a:srgbClr val="FFFF00"/>
              </a:solidFill>
            </c:spPr>
          </c:dPt>
          <c:dPt>
            <c:idx val="2"/>
            <c:explosion val="23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96969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data!$C$46:$C$49</c:f>
              <c:strCache>
                <c:ptCount val="4"/>
                <c:pt idx="0">
                  <c:v>до 25 лет</c:v>
                </c:pt>
                <c:pt idx="1">
                  <c:v>25-39 лет</c:v>
                </c:pt>
                <c:pt idx="2">
                  <c:v>40-54 года</c:v>
                </c:pt>
                <c:pt idx="3">
                  <c:v>55 лет и старше</c:v>
                </c:pt>
              </c:strCache>
            </c:strRef>
          </c:cat>
          <c:val>
            <c:numRef>
              <c:f>data!$N$46:$N$49</c:f>
              <c:numCache>
                <c:ptCount val="4"/>
                <c:pt idx="0">
                  <c:v>11.17</c:v>
                </c:pt>
                <c:pt idx="1">
                  <c:v>18.71</c:v>
                </c:pt>
                <c:pt idx="2">
                  <c:v>32.32</c:v>
                </c:pt>
                <c:pt idx="3">
                  <c:v>37.81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Состав аудитории НТВ по уровню дохода </a:t>
            </a:r>
          </a:p>
        </c:rich>
      </c:tx>
      <c:layout>
        <c:manualLayout>
          <c:xMode val="factor"/>
          <c:yMode val="factor"/>
          <c:x val="0.12275"/>
          <c:y val="-0.02175"/>
        </c:manualLayout>
      </c:layout>
      <c:spPr>
        <a:noFill/>
        <a:ln>
          <a:noFill/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274"/>
          <c:y val="0.44875"/>
          <c:w val="0.58875"/>
          <c:h val="0.3442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CCFFFF"/>
              </a:solidFill>
            </c:spPr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data!$B$32:$B$34</c:f>
              <c:strCache>
                <c:ptCount val="3"/>
                <c:pt idx="0">
                  <c:v>Низкий</c:v>
                </c:pt>
                <c:pt idx="1">
                  <c:v>Средний</c:v>
                </c:pt>
                <c:pt idx="2">
                  <c:v>Высокий</c:v>
                </c:pt>
              </c:strCache>
            </c:strRef>
          </c:cat>
          <c:val>
            <c:numRef>
              <c:f>data!$N$32:$N$34</c:f>
              <c:numCache>
                <c:ptCount val="3"/>
                <c:pt idx="0">
                  <c:v>44.88</c:v>
                </c:pt>
                <c:pt idx="1">
                  <c:v>40.37</c:v>
                </c:pt>
                <c:pt idx="2">
                  <c:v>14.75</c:v>
                </c:pt>
              </c:numCache>
            </c:numRef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Relationship Id="rId5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43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76200</xdr:rowOff>
    </xdr:from>
    <xdr:to>
      <xdr:col>7</xdr:col>
      <xdr:colOff>295275</xdr:colOff>
      <xdr:row>63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030075"/>
          <a:ext cx="857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23</xdr:row>
      <xdr:rowOff>28575</xdr:rowOff>
    </xdr:from>
    <xdr:to>
      <xdr:col>8</xdr:col>
      <xdr:colOff>762000</xdr:colOff>
      <xdr:row>32</xdr:row>
      <xdr:rowOff>76200</xdr:rowOff>
    </xdr:to>
    <xdr:graphicFrame>
      <xdr:nvGraphicFramePr>
        <xdr:cNvPr id="1" name="Chart 12"/>
        <xdr:cNvGraphicFramePr/>
      </xdr:nvGraphicFramePr>
      <xdr:xfrm>
        <a:off x="1409700" y="5619750"/>
        <a:ext cx="46863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381000</xdr:colOff>
      <xdr:row>6</xdr:row>
      <xdr:rowOff>180975</xdr:rowOff>
    </xdr:from>
    <xdr:to>
      <xdr:col>18</xdr:col>
      <xdr:colOff>361950</xdr:colOff>
      <xdr:row>11</xdr:row>
      <xdr:rowOff>85725</xdr:rowOff>
    </xdr:to>
    <xdr:graphicFrame>
      <xdr:nvGraphicFramePr>
        <xdr:cNvPr id="2" name="Chart 13"/>
        <xdr:cNvGraphicFramePr/>
      </xdr:nvGraphicFramePr>
      <xdr:xfrm>
        <a:off x="7334250" y="1295400"/>
        <a:ext cx="46482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352425</xdr:colOff>
      <xdr:row>12</xdr:row>
      <xdr:rowOff>152400</xdr:rowOff>
    </xdr:from>
    <xdr:to>
      <xdr:col>18</xdr:col>
      <xdr:colOff>876300</xdr:colOff>
      <xdr:row>25</xdr:row>
      <xdr:rowOff>161925</xdr:rowOff>
    </xdr:to>
    <xdr:graphicFrame>
      <xdr:nvGraphicFramePr>
        <xdr:cNvPr id="3" name="Chart 14"/>
        <xdr:cNvGraphicFramePr/>
      </xdr:nvGraphicFramePr>
      <xdr:xfrm>
        <a:off x="7972425" y="3752850"/>
        <a:ext cx="45243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866775</xdr:colOff>
      <xdr:row>3</xdr:row>
      <xdr:rowOff>57150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200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19</xdr:col>
      <xdr:colOff>0</xdr:colOff>
      <xdr:row>2</xdr:row>
      <xdr:rowOff>47625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0"/>
          <a:ext cx="6219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\telez%20data\&#1054;&#1090;&#1076;&#1077;&#1083;%20&#1084;&#1072;&#1088;&#1082;&#1077;&#1090;&#1080;&#1085;&#1075;&#1072;\&#1054;&#1073;&#1097;&#1080;&#1081;%20&#1076;&#1086;&#1089;&#1090;&#1091;&#1087;\&#1044;&#1083;&#1103;%20&#1040;&#1088;&#1090;&#1077;&#1084;&#1072;\&#1056;&#1040;&#1047;&#1056;&#1040;&#1041;&#1054;&#1058;&#1050;&#1040;%20&#1055;&#1056;&#1040;&#1049;&#1057;&#1054;&#1042;\4%20&#1050;&#1040;&#1053;&#1040;&#1051;%20&#1089;%20&#1076;&#1072;&#1085;&#1085;&#1099;&#1084;&#1080;%20&#1087;&#1086;%2026%20&#1044;&#1052;&#1042;%20&#1073;&#1077;&#1079;%20&#1091;&#1087;&#1086;&#1084;&#1080;&#1085;&#1072;&#1085;&#1080;&#1103;%20&#1058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 канала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70"/>
  <sheetViews>
    <sheetView showGridLines="0" tabSelected="1" view="pageBreakPreview" zoomScale="75" zoomScaleNormal="85" zoomScaleSheetLayoutView="75" workbookViewId="0" topLeftCell="A1">
      <selection activeCell="A7" sqref="A7:E7"/>
    </sheetView>
  </sheetViews>
  <sheetFormatPr defaultColWidth="9.00390625" defaultRowHeight="12.75"/>
  <cols>
    <col min="1" max="1" width="20.125" style="3" customWidth="1"/>
    <col min="2" max="2" width="43.00390625" style="3" customWidth="1"/>
    <col min="3" max="3" width="14.25390625" style="14" customWidth="1"/>
    <col min="4" max="4" width="14.25390625" style="3" customWidth="1"/>
    <col min="5" max="5" width="15.125" style="3" customWidth="1"/>
    <col min="6" max="6" width="1.875" style="3" customWidth="1"/>
    <col min="7" max="7" width="9.125" style="3" hidden="1" customWidth="1"/>
    <col min="8" max="16384" width="9.125" style="3" customWidth="1"/>
  </cols>
  <sheetData>
    <row r="1" ht="12.75"/>
    <row r="2" ht="12.75"/>
    <row r="3" ht="12.75"/>
    <row r="4" ht="12.75"/>
    <row r="5" ht="12.75"/>
    <row r="7" spans="1:5" ht="15">
      <c r="A7" s="182" t="s">
        <v>179</v>
      </c>
      <c r="B7" s="182"/>
      <c r="C7" s="182"/>
      <c r="D7" s="182"/>
      <c r="E7" s="182"/>
    </row>
    <row r="8" spans="1:5" ht="18">
      <c r="A8" s="183" t="s">
        <v>87</v>
      </c>
      <c r="B8" s="183"/>
      <c r="C8" s="183"/>
      <c r="D8" s="183"/>
      <c r="E8" s="183"/>
    </row>
    <row r="9" spans="1:5" ht="15.75" thickBot="1">
      <c r="A9" s="184"/>
      <c r="B9" s="184"/>
      <c r="C9" s="184"/>
      <c r="D9" s="184"/>
      <c r="E9" s="184"/>
    </row>
    <row r="10" spans="1:7" ht="53.25" customHeight="1" thickBot="1">
      <c r="A10" s="18" t="s">
        <v>55</v>
      </c>
      <c r="B10" s="18" t="s">
        <v>4</v>
      </c>
      <c r="C10" s="18" t="s">
        <v>3</v>
      </c>
      <c r="D10" s="51" t="s">
        <v>88</v>
      </c>
      <c r="E10" s="51" t="s">
        <v>89</v>
      </c>
      <c r="G10" s="19" t="s">
        <v>65</v>
      </c>
    </row>
    <row r="11" spans="1:5" ht="13.5" thickBot="1">
      <c r="A11" s="185"/>
      <c r="B11" s="186"/>
      <c r="C11" s="186"/>
      <c r="D11" s="186"/>
      <c r="E11" s="187"/>
    </row>
    <row r="12" spans="1:5" ht="18.75" customHeight="1" thickBot="1">
      <c r="A12" s="179" t="s">
        <v>7</v>
      </c>
      <c r="B12" s="180"/>
      <c r="C12" s="180"/>
      <c r="D12" s="180"/>
      <c r="E12" s="181"/>
    </row>
    <row r="13" spans="1:7" ht="12.75">
      <c r="A13" s="33" t="s">
        <v>145</v>
      </c>
      <c r="B13" s="27" t="s">
        <v>57</v>
      </c>
      <c r="C13" s="5" t="s">
        <v>8</v>
      </c>
      <c r="D13" s="36">
        <v>10000</v>
      </c>
      <c r="E13" s="52"/>
      <c r="G13" s="23">
        <v>0.4145833333333333</v>
      </c>
    </row>
    <row r="14" spans="1:5" ht="12.75">
      <c r="A14" s="30" t="s">
        <v>146</v>
      </c>
      <c r="B14" s="4" t="s">
        <v>39</v>
      </c>
      <c r="C14" s="5" t="s">
        <v>8</v>
      </c>
      <c r="D14" s="37">
        <v>10000</v>
      </c>
      <c r="E14" s="52"/>
    </row>
    <row r="15" spans="1:7" ht="12.75">
      <c r="A15" s="31" t="s">
        <v>99</v>
      </c>
      <c r="B15" s="27" t="s">
        <v>57</v>
      </c>
      <c r="C15" s="5" t="s">
        <v>8</v>
      </c>
      <c r="D15" s="37">
        <v>10000</v>
      </c>
      <c r="E15" s="52"/>
      <c r="G15" s="23">
        <v>0.4375</v>
      </c>
    </row>
    <row r="16" spans="1:7" ht="12.75">
      <c r="A16" s="31" t="s">
        <v>100</v>
      </c>
      <c r="B16" s="27" t="s">
        <v>57</v>
      </c>
      <c r="C16" s="5" t="s">
        <v>8</v>
      </c>
      <c r="D16" s="37">
        <v>10000</v>
      </c>
      <c r="E16" s="52"/>
      <c r="G16" s="23">
        <v>0.4895833333333333</v>
      </c>
    </row>
    <row r="17" spans="1:7" ht="12.75">
      <c r="A17" s="64" t="s">
        <v>96</v>
      </c>
      <c r="B17" s="27" t="s">
        <v>39</v>
      </c>
      <c r="C17" s="5" t="s">
        <v>8</v>
      </c>
      <c r="D17" s="37">
        <v>10000</v>
      </c>
      <c r="E17" s="52"/>
      <c r="G17" s="23">
        <v>0.576388888888889</v>
      </c>
    </row>
    <row r="18" spans="1:7" ht="12.75">
      <c r="A18" s="31" t="s">
        <v>101</v>
      </c>
      <c r="B18" s="27" t="s">
        <v>57</v>
      </c>
      <c r="C18" s="5" t="s">
        <v>8</v>
      </c>
      <c r="D18" s="37">
        <v>10000</v>
      </c>
      <c r="E18" s="52"/>
      <c r="G18" s="23">
        <v>0.611111111111111</v>
      </c>
    </row>
    <row r="19" spans="1:7" s="6" customFormat="1" ht="12.75">
      <c r="A19" s="31" t="s">
        <v>102</v>
      </c>
      <c r="B19" s="27" t="s">
        <v>2</v>
      </c>
      <c r="C19" s="5" t="s">
        <v>8</v>
      </c>
      <c r="D19" s="37">
        <v>10000</v>
      </c>
      <c r="E19" s="52"/>
      <c r="G19" s="23">
        <v>0.7034722222222222</v>
      </c>
    </row>
    <row r="20" spans="1:7" ht="12.75">
      <c r="A20" s="40" t="s">
        <v>103</v>
      </c>
      <c r="B20" s="41" t="s">
        <v>39</v>
      </c>
      <c r="C20" s="42" t="s">
        <v>8</v>
      </c>
      <c r="D20" s="43">
        <v>30000</v>
      </c>
      <c r="E20" s="52"/>
      <c r="G20" s="23">
        <v>0.7638888888888888</v>
      </c>
    </row>
    <row r="21" spans="1:7" ht="12.75">
      <c r="A21" s="44" t="s">
        <v>104</v>
      </c>
      <c r="B21" s="41" t="s">
        <v>57</v>
      </c>
      <c r="C21" s="42" t="s">
        <v>8</v>
      </c>
      <c r="D21" s="43">
        <v>30000</v>
      </c>
      <c r="E21" s="52"/>
      <c r="G21" s="23">
        <v>0.7708333333333334</v>
      </c>
    </row>
    <row r="22" spans="1:7" ht="12.75">
      <c r="A22" s="66" t="s">
        <v>105</v>
      </c>
      <c r="B22" s="41" t="s">
        <v>39</v>
      </c>
      <c r="C22" s="42" t="s">
        <v>10</v>
      </c>
      <c r="D22" s="43">
        <v>30000</v>
      </c>
      <c r="E22" s="52"/>
      <c r="G22" s="28" t="s">
        <v>64</v>
      </c>
    </row>
    <row r="23" spans="1:7" ht="12.75">
      <c r="A23" s="66" t="s">
        <v>106</v>
      </c>
      <c r="B23" s="49" t="s">
        <v>62</v>
      </c>
      <c r="C23" s="42" t="s">
        <v>0</v>
      </c>
      <c r="D23" s="43">
        <v>30000</v>
      </c>
      <c r="E23" s="52"/>
      <c r="G23" s="23">
        <v>0.8333333333333334</v>
      </c>
    </row>
    <row r="24" spans="1:7" ht="12.75">
      <c r="A24" s="66" t="s">
        <v>85</v>
      </c>
      <c r="B24" s="41" t="s">
        <v>39</v>
      </c>
      <c r="C24" s="42" t="s">
        <v>10</v>
      </c>
      <c r="D24" s="43">
        <v>30000</v>
      </c>
      <c r="E24" s="52"/>
      <c r="G24" s="28"/>
    </row>
    <row r="25" spans="1:7" ht="12.75">
      <c r="A25" s="23">
        <v>0.9826388888888888</v>
      </c>
      <c r="B25" s="4" t="s">
        <v>107</v>
      </c>
      <c r="C25" s="5" t="s">
        <v>0</v>
      </c>
      <c r="D25" s="39"/>
      <c r="E25" s="53">
        <v>10000</v>
      </c>
      <c r="G25" s="23">
        <v>0.9652777777777778</v>
      </c>
    </row>
    <row r="26" spans="1:7" ht="12.75">
      <c r="A26" s="23">
        <v>0.9895833333333334</v>
      </c>
      <c r="B26" s="4" t="s">
        <v>67</v>
      </c>
      <c r="C26" s="5" t="s">
        <v>63</v>
      </c>
      <c r="D26" s="39"/>
      <c r="E26" s="53">
        <v>10000</v>
      </c>
      <c r="G26" s="23">
        <v>0.9895833333333334</v>
      </c>
    </row>
    <row r="27" spans="1:7" ht="12.75">
      <c r="A27" s="23" t="s">
        <v>108</v>
      </c>
      <c r="B27" s="4" t="s">
        <v>62</v>
      </c>
      <c r="C27" s="5" t="s">
        <v>0</v>
      </c>
      <c r="D27" s="38">
        <v>10000</v>
      </c>
      <c r="E27" s="54"/>
      <c r="G27" s="23">
        <v>0</v>
      </c>
    </row>
    <row r="28" spans="1:7" ht="12.75">
      <c r="A28" s="23">
        <v>0.03819444444444444</v>
      </c>
      <c r="B28" s="4" t="s">
        <v>109</v>
      </c>
      <c r="C28" s="5" t="s">
        <v>0</v>
      </c>
      <c r="D28" s="38">
        <v>10000</v>
      </c>
      <c r="E28" s="54"/>
      <c r="G28" s="23"/>
    </row>
    <row r="29" spans="1:7" ht="12.75">
      <c r="A29" s="23">
        <v>0.041666666666666664</v>
      </c>
      <c r="B29" s="4" t="s">
        <v>110</v>
      </c>
      <c r="C29" s="5" t="s">
        <v>10</v>
      </c>
      <c r="D29" s="65">
        <v>10000</v>
      </c>
      <c r="E29" s="53"/>
      <c r="G29" s="23">
        <v>0.041666666666666664</v>
      </c>
    </row>
    <row r="30" spans="1:7" ht="12.75">
      <c r="A30" s="23" t="s">
        <v>111</v>
      </c>
      <c r="B30" s="4" t="s">
        <v>62</v>
      </c>
      <c r="C30" s="5" t="s">
        <v>63</v>
      </c>
      <c r="D30" s="38">
        <v>5000</v>
      </c>
      <c r="E30" s="55"/>
      <c r="G30" s="23">
        <v>0.05555555555555555</v>
      </c>
    </row>
    <row r="31" spans="1:7" ht="15" customHeight="1" thickBot="1">
      <c r="A31" s="32" t="s">
        <v>69</v>
      </c>
      <c r="B31" s="7" t="s">
        <v>41</v>
      </c>
      <c r="C31" s="8" t="s">
        <v>8</v>
      </c>
      <c r="D31" s="152">
        <v>30000</v>
      </c>
      <c r="E31" s="153"/>
      <c r="G31" s="20" t="s">
        <v>46</v>
      </c>
    </row>
    <row r="32" spans="1:5" ht="18.75" customHeight="1" thickBot="1">
      <c r="A32" s="167" t="s">
        <v>6</v>
      </c>
      <c r="B32" s="168"/>
      <c r="C32" s="168"/>
      <c r="D32" s="168"/>
      <c r="E32" s="169"/>
    </row>
    <row r="33" spans="1:7" ht="12.75">
      <c r="A33" s="22" t="s">
        <v>84</v>
      </c>
      <c r="B33" s="9" t="s">
        <v>57</v>
      </c>
      <c r="C33" s="10" t="s">
        <v>60</v>
      </c>
      <c r="D33" s="37">
        <v>10000</v>
      </c>
      <c r="E33" s="56"/>
      <c r="G33" s="22"/>
    </row>
    <row r="34" spans="1:7" ht="12.75">
      <c r="A34" s="67" t="s">
        <v>97</v>
      </c>
      <c r="B34" s="9" t="s">
        <v>57</v>
      </c>
      <c r="C34" s="10" t="s">
        <v>60</v>
      </c>
      <c r="D34" s="37">
        <v>10000</v>
      </c>
      <c r="E34" s="56"/>
      <c r="G34" s="22"/>
    </row>
    <row r="35" spans="1:7" ht="12.75">
      <c r="A35" s="24" t="s">
        <v>112</v>
      </c>
      <c r="B35" s="11" t="s">
        <v>58</v>
      </c>
      <c r="C35" s="12" t="s">
        <v>1</v>
      </c>
      <c r="D35" s="37">
        <v>10000</v>
      </c>
      <c r="E35" s="57"/>
      <c r="G35" s="24">
        <v>0.4791666666666667</v>
      </c>
    </row>
    <row r="36" spans="1:7" ht="12.75">
      <c r="A36" s="24" t="s">
        <v>96</v>
      </c>
      <c r="B36" s="11" t="s">
        <v>57</v>
      </c>
      <c r="C36" s="12" t="s">
        <v>56</v>
      </c>
      <c r="D36" s="37">
        <v>10000</v>
      </c>
      <c r="E36" s="57"/>
      <c r="G36" s="24">
        <v>0.5347222222222222</v>
      </c>
    </row>
    <row r="37" spans="1:7" ht="12.75">
      <c r="A37" s="24" t="s">
        <v>113</v>
      </c>
      <c r="B37" s="11" t="s">
        <v>57</v>
      </c>
      <c r="C37" s="12" t="s">
        <v>1</v>
      </c>
      <c r="D37" s="37">
        <v>10000</v>
      </c>
      <c r="E37" s="57"/>
      <c r="G37" s="29" t="s">
        <v>61</v>
      </c>
    </row>
    <row r="38" spans="1:7" ht="12.75">
      <c r="A38" s="24" t="s">
        <v>114</v>
      </c>
      <c r="B38" s="11" t="s">
        <v>115</v>
      </c>
      <c r="C38" s="12" t="s">
        <v>60</v>
      </c>
      <c r="D38" s="37">
        <v>10000</v>
      </c>
      <c r="E38" s="57"/>
      <c r="G38" s="29"/>
    </row>
    <row r="39" spans="1:7" ht="12.75">
      <c r="A39" s="24" t="s">
        <v>98</v>
      </c>
      <c r="B39" s="11" t="s">
        <v>116</v>
      </c>
      <c r="C39" s="12" t="s">
        <v>1</v>
      </c>
      <c r="D39" s="37">
        <v>10000</v>
      </c>
      <c r="E39" s="57"/>
      <c r="G39" s="29"/>
    </row>
    <row r="40" spans="1:7" ht="12.75">
      <c r="A40" s="66" t="s">
        <v>66</v>
      </c>
      <c r="B40" s="45" t="s">
        <v>57</v>
      </c>
      <c r="C40" s="46" t="s">
        <v>56</v>
      </c>
      <c r="D40" s="43">
        <v>30000</v>
      </c>
      <c r="E40" s="57"/>
      <c r="G40" s="24">
        <v>0.7222222222222222</v>
      </c>
    </row>
    <row r="41" spans="1:7" ht="12.75">
      <c r="A41" s="66" t="s">
        <v>117</v>
      </c>
      <c r="B41" s="47" t="s">
        <v>59</v>
      </c>
      <c r="C41" s="46" t="s">
        <v>56</v>
      </c>
      <c r="D41" s="43">
        <v>30000</v>
      </c>
      <c r="E41" s="57"/>
      <c r="G41" s="25">
        <v>0.8854166666666666</v>
      </c>
    </row>
    <row r="42" spans="1:7" ht="12.75">
      <c r="A42" s="66" t="s">
        <v>118</v>
      </c>
      <c r="B42" s="47" t="s">
        <v>59</v>
      </c>
      <c r="C42" s="46" t="s">
        <v>1</v>
      </c>
      <c r="D42" s="43">
        <v>30000</v>
      </c>
      <c r="E42" s="57"/>
      <c r="G42" s="25"/>
    </row>
    <row r="43" spans="1:7" ht="15.75" customHeight="1">
      <c r="A43" s="24" t="s">
        <v>119</v>
      </c>
      <c r="B43" s="26" t="s">
        <v>59</v>
      </c>
      <c r="C43" s="12" t="s">
        <v>56</v>
      </c>
      <c r="D43" s="37">
        <v>10000</v>
      </c>
      <c r="E43" s="55"/>
      <c r="G43" s="25">
        <v>0.9583333333333334</v>
      </c>
    </row>
    <row r="44" spans="1:7" ht="12.75">
      <c r="A44" s="68">
        <v>0.9930555555555555</v>
      </c>
      <c r="B44" s="26" t="s">
        <v>120</v>
      </c>
      <c r="C44" s="12" t="s">
        <v>1</v>
      </c>
      <c r="D44" s="65"/>
      <c r="E44" s="57">
        <v>10000</v>
      </c>
      <c r="G44" s="25">
        <v>0.9791666666666666</v>
      </c>
    </row>
    <row r="45" spans="1:7" ht="16.5" thickBot="1">
      <c r="A45" s="34" t="s">
        <v>68</v>
      </c>
      <c r="B45" s="35" t="s">
        <v>53</v>
      </c>
      <c r="C45" s="17" t="s">
        <v>9</v>
      </c>
      <c r="D45" s="58"/>
      <c r="E45" s="50">
        <v>30000</v>
      </c>
      <c r="G45" s="21" t="s">
        <v>46</v>
      </c>
    </row>
    <row r="46" spans="1:5" ht="13.5" thickBot="1">
      <c r="A46" s="164" t="s">
        <v>5</v>
      </c>
      <c r="B46" s="164"/>
      <c r="C46" s="164"/>
      <c r="D46" s="164"/>
      <c r="E46" s="164"/>
    </row>
    <row r="47" spans="1:5" ht="29.25" customHeight="1">
      <c r="A47" s="173" t="s">
        <v>90</v>
      </c>
      <c r="B47" s="174"/>
      <c r="C47" s="170" t="s">
        <v>147</v>
      </c>
      <c r="D47" s="171"/>
      <c r="E47" s="172"/>
    </row>
    <row r="48" spans="1:5" ht="26.25" thickBot="1">
      <c r="A48" s="175"/>
      <c r="B48" s="176"/>
      <c r="C48" s="59" t="s">
        <v>50</v>
      </c>
      <c r="D48" s="59" t="s">
        <v>51</v>
      </c>
      <c r="E48" s="60" t="s">
        <v>52</v>
      </c>
    </row>
    <row r="49" spans="1:5" ht="31.5" customHeight="1">
      <c r="A49" s="177" t="s">
        <v>48</v>
      </c>
      <c r="B49" s="178"/>
      <c r="C49" s="15">
        <v>0.05</v>
      </c>
      <c r="D49" s="15">
        <v>0.1</v>
      </c>
      <c r="E49" s="61">
        <v>0.15</v>
      </c>
    </row>
    <row r="50" spans="1:5" ht="36.75" customHeight="1">
      <c r="A50" s="157" t="s">
        <v>54</v>
      </c>
      <c r="B50" s="158"/>
      <c r="C50" s="16">
        <v>0.1</v>
      </c>
      <c r="D50" s="16">
        <v>0.15</v>
      </c>
      <c r="E50" s="62">
        <v>0.2</v>
      </c>
    </row>
    <row r="51" spans="1:5" ht="27" customHeight="1">
      <c r="A51" s="157" t="s">
        <v>91</v>
      </c>
      <c r="B51" s="158"/>
      <c r="C51" s="48">
        <v>0.15</v>
      </c>
      <c r="D51" s="48">
        <v>0.2</v>
      </c>
      <c r="E51" s="63">
        <v>0.25</v>
      </c>
    </row>
    <row r="52" spans="1:5" ht="13.5" thickBot="1">
      <c r="A52" s="161" t="s">
        <v>49</v>
      </c>
      <c r="B52" s="162"/>
      <c r="C52" s="162"/>
      <c r="D52" s="162"/>
      <c r="E52" s="163"/>
    </row>
    <row r="53" spans="1:5" ht="12.75">
      <c r="A53" s="159" t="s">
        <v>92</v>
      </c>
      <c r="B53" s="159"/>
      <c r="C53" s="159"/>
      <c r="D53" s="159"/>
      <c r="E53" s="159"/>
    </row>
    <row r="54" spans="1:5" ht="12.75" customHeight="1" thickBot="1">
      <c r="A54" s="160" t="s">
        <v>95</v>
      </c>
      <c r="B54" s="160"/>
      <c r="C54" s="160"/>
      <c r="D54" s="160"/>
      <c r="E54" s="160"/>
    </row>
    <row r="55" spans="1:7" ht="25.5" customHeight="1">
      <c r="A55" s="257" t="s">
        <v>180</v>
      </c>
      <c r="B55" s="258" t="s">
        <v>181</v>
      </c>
      <c r="C55" s="258" t="s">
        <v>182</v>
      </c>
      <c r="D55" s="258" t="s">
        <v>183</v>
      </c>
      <c r="E55" s="259" t="s">
        <v>184</v>
      </c>
      <c r="G55" s="260"/>
    </row>
    <row r="56" spans="1:7" ht="13.5" thickBot="1">
      <c r="A56" s="261"/>
      <c r="B56" s="262">
        <v>0.85</v>
      </c>
      <c r="C56" s="262">
        <v>0.95</v>
      </c>
      <c r="D56" s="262">
        <v>1</v>
      </c>
      <c r="E56" s="263">
        <v>1.2</v>
      </c>
      <c r="G56" s="260"/>
    </row>
    <row r="57" spans="1:5" ht="25.5" customHeight="1">
      <c r="A57" s="165" t="s">
        <v>47</v>
      </c>
      <c r="B57" s="166"/>
      <c r="C57" s="166"/>
      <c r="D57" s="166"/>
      <c r="E57" s="166"/>
    </row>
    <row r="58" spans="1:5" ht="14.25">
      <c r="A58" s="156" t="s">
        <v>93</v>
      </c>
      <c r="B58" s="156"/>
      <c r="C58" s="156"/>
      <c r="D58" s="156"/>
      <c r="E58" s="156"/>
    </row>
    <row r="59" spans="1:4" ht="12.75">
      <c r="A59" s="155" t="s">
        <v>94</v>
      </c>
      <c r="B59" s="155"/>
      <c r="C59" s="155"/>
      <c r="D59" s="155"/>
    </row>
    <row r="60" s="13" customFormat="1" ht="12.75">
      <c r="C60" s="14"/>
    </row>
    <row r="61" ht="12.75"/>
    <row r="62" ht="12.75"/>
    <row r="63" ht="12.75"/>
    <row r="64" ht="12.75"/>
    <row r="66" spans="1:2" ht="12.75">
      <c r="A66" s="154"/>
      <c r="B66" s="154"/>
    </row>
    <row r="67" ht="12.75">
      <c r="C67" s="3"/>
    </row>
    <row r="68" ht="12.75">
      <c r="C68" s="3"/>
    </row>
    <row r="69" ht="12.75">
      <c r="C69" s="3"/>
    </row>
    <row r="70" ht="12.75">
      <c r="C70" s="3"/>
    </row>
  </sheetData>
  <mergeCells count="21">
    <mergeCell ref="A66:B66"/>
    <mergeCell ref="A59:D59"/>
    <mergeCell ref="A58:E58"/>
    <mergeCell ref="A50:B50"/>
    <mergeCell ref="A51:B51"/>
    <mergeCell ref="A53:E53"/>
    <mergeCell ref="A54:E54"/>
    <mergeCell ref="D31:E31"/>
    <mergeCell ref="A52:E52"/>
    <mergeCell ref="A46:E46"/>
    <mergeCell ref="A57:E57"/>
    <mergeCell ref="A32:E32"/>
    <mergeCell ref="C47:E47"/>
    <mergeCell ref="A47:B48"/>
    <mergeCell ref="A49:B49"/>
    <mergeCell ref="A55:A56"/>
    <mergeCell ref="A12:E12"/>
    <mergeCell ref="A7:E7"/>
    <mergeCell ref="A8:E8"/>
    <mergeCell ref="A9:E9"/>
    <mergeCell ref="A11:E11"/>
  </mergeCells>
  <printOptions horizontalCentered="1" verticalCentered="1"/>
  <pageMargins left="0.7874015748031497" right="0.7874015748031497" top="0.43" bottom="0.51" header="0.43" footer="0.5118110236220472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46"/>
  <sheetViews>
    <sheetView showGridLines="0" view="pageBreakPreview" zoomScale="75" zoomScaleSheetLayoutView="75" workbookViewId="0" topLeftCell="A1">
      <selection activeCell="A5" sqref="A5"/>
    </sheetView>
  </sheetViews>
  <sheetFormatPr defaultColWidth="9.00390625" defaultRowHeight="12.75"/>
  <cols>
    <col min="1" max="8" width="8.75390625" style="1" customWidth="1"/>
    <col min="9" max="9" width="11.625" style="1" customWidth="1"/>
    <col min="10" max="10" width="0.875" style="0" customWidth="1"/>
    <col min="11" max="18" width="8.75390625" style="0" customWidth="1"/>
    <col min="19" max="19" width="11.625" style="0" customWidth="1"/>
  </cols>
  <sheetData>
    <row r="1" ht="14.25"/>
    <row r="2" ht="14.25"/>
    <row r="3" ht="14.25"/>
    <row r="4" ht="14.25"/>
    <row r="5" spans="1:12" ht="15" customHeight="1">
      <c r="A5" s="150" t="s">
        <v>177</v>
      </c>
      <c r="K5" s="199" t="s">
        <v>40</v>
      </c>
      <c r="L5" s="199"/>
    </row>
    <row r="6" spans="1:12" ht="15.75" customHeight="1">
      <c r="A6" s="201" t="s">
        <v>178</v>
      </c>
      <c r="B6" s="201"/>
      <c r="C6" s="201"/>
      <c r="D6" s="201"/>
      <c r="E6" s="201"/>
      <c r="F6" s="201"/>
      <c r="G6" s="201"/>
      <c r="H6" s="201"/>
      <c r="I6" s="201"/>
      <c r="K6" s="199"/>
      <c r="L6" s="199"/>
    </row>
    <row r="7" spans="1:12" ht="15.75" customHeight="1">
      <c r="A7" s="201"/>
      <c r="B7" s="201"/>
      <c r="C7" s="201"/>
      <c r="D7" s="201"/>
      <c r="E7" s="201"/>
      <c r="F7" s="201"/>
      <c r="G7" s="201"/>
      <c r="H7" s="201"/>
      <c r="I7" s="201"/>
      <c r="K7" s="199"/>
      <c r="L7" s="199"/>
    </row>
    <row r="8" spans="1:12" ht="91.5" customHeight="1">
      <c r="A8" s="201"/>
      <c r="B8" s="201"/>
      <c r="C8" s="201"/>
      <c r="D8" s="201"/>
      <c r="E8" s="201"/>
      <c r="F8" s="201"/>
      <c r="G8" s="201"/>
      <c r="H8" s="201"/>
      <c r="I8" s="201"/>
      <c r="K8" s="199"/>
      <c r="L8" s="199"/>
    </row>
    <row r="9" spans="1:12" ht="40.5" customHeight="1">
      <c r="A9" s="201"/>
      <c r="B9" s="201"/>
      <c r="C9" s="201"/>
      <c r="D9" s="201"/>
      <c r="E9" s="201"/>
      <c r="F9" s="201"/>
      <c r="G9" s="201"/>
      <c r="H9" s="201"/>
      <c r="I9" s="201"/>
      <c r="K9" s="199"/>
      <c r="L9" s="199"/>
    </row>
    <row r="10" spans="1:12" ht="16.5" customHeight="1">
      <c r="A10" s="201"/>
      <c r="B10" s="201"/>
      <c r="C10" s="201"/>
      <c r="D10" s="201"/>
      <c r="E10" s="201"/>
      <c r="F10" s="201"/>
      <c r="G10" s="201"/>
      <c r="H10" s="201"/>
      <c r="I10" s="201"/>
      <c r="K10" s="199"/>
      <c r="L10" s="199"/>
    </row>
    <row r="11" spans="1:12" ht="14.25" customHeight="1">
      <c r="A11" s="201"/>
      <c r="B11" s="201"/>
      <c r="C11" s="201"/>
      <c r="D11" s="201"/>
      <c r="E11" s="201"/>
      <c r="F11" s="201"/>
      <c r="G11" s="201"/>
      <c r="H11" s="201"/>
      <c r="I11" s="201"/>
      <c r="K11" s="199"/>
      <c r="L11" s="199"/>
    </row>
    <row r="12" spans="1:12" ht="17.25" customHeight="1">
      <c r="A12" s="201"/>
      <c r="B12" s="201"/>
      <c r="C12" s="201"/>
      <c r="D12" s="201"/>
      <c r="E12" s="201"/>
      <c r="F12" s="201"/>
      <c r="G12" s="201"/>
      <c r="H12" s="201"/>
      <c r="I12" s="201"/>
      <c r="K12" s="199"/>
      <c r="L12" s="199"/>
    </row>
    <row r="13" spans="1:12" ht="14.25" customHeight="1">
      <c r="A13" s="201"/>
      <c r="B13" s="201"/>
      <c r="C13" s="201"/>
      <c r="D13" s="201"/>
      <c r="E13" s="201"/>
      <c r="F13" s="201"/>
      <c r="G13" s="201"/>
      <c r="H13" s="201"/>
      <c r="I13" s="201"/>
      <c r="K13" s="199"/>
      <c r="L13" s="199"/>
    </row>
    <row r="14" spans="1:12" ht="14.25" customHeight="1">
      <c r="A14" s="201"/>
      <c r="B14" s="201"/>
      <c r="C14" s="201"/>
      <c r="D14" s="201"/>
      <c r="E14" s="201"/>
      <c r="F14" s="201"/>
      <c r="G14" s="201"/>
      <c r="H14" s="201"/>
      <c r="I14" s="201"/>
      <c r="K14" s="146"/>
      <c r="L14" s="146"/>
    </row>
    <row r="15" spans="1:9" ht="14.25" customHeight="1">
      <c r="A15" s="201"/>
      <c r="B15" s="201"/>
      <c r="C15" s="201"/>
      <c r="D15" s="201"/>
      <c r="E15" s="201"/>
      <c r="F15" s="201"/>
      <c r="G15" s="201"/>
      <c r="H15" s="201"/>
      <c r="I15" s="201"/>
    </row>
    <row r="16" spans="1:9" ht="14.25" customHeight="1">
      <c r="A16" s="201"/>
      <c r="B16" s="201"/>
      <c r="C16" s="201"/>
      <c r="D16" s="201"/>
      <c r="E16" s="201"/>
      <c r="F16" s="201"/>
      <c r="G16" s="201"/>
      <c r="H16" s="201"/>
      <c r="I16" s="201"/>
    </row>
    <row r="17" spans="1:9" ht="14.25" customHeight="1">
      <c r="A17" s="201"/>
      <c r="B17" s="201"/>
      <c r="C17" s="201"/>
      <c r="D17" s="201"/>
      <c r="E17" s="201"/>
      <c r="F17" s="201"/>
      <c r="G17" s="201"/>
      <c r="H17" s="201"/>
      <c r="I17" s="201"/>
    </row>
    <row r="18" spans="1:9" ht="14.25" customHeight="1">
      <c r="A18" s="201"/>
      <c r="B18" s="201"/>
      <c r="C18" s="201"/>
      <c r="D18" s="201"/>
      <c r="E18" s="201"/>
      <c r="F18" s="201"/>
      <c r="G18" s="201"/>
      <c r="H18" s="201"/>
      <c r="I18" s="201"/>
    </row>
    <row r="19" spans="1:9" ht="15" customHeight="1">
      <c r="A19" s="201"/>
      <c r="B19" s="201"/>
      <c r="C19" s="201"/>
      <c r="D19" s="201"/>
      <c r="E19" s="201"/>
      <c r="F19" s="201"/>
      <c r="G19" s="201"/>
      <c r="H19" s="201"/>
      <c r="I19" s="201"/>
    </row>
    <row r="20" spans="1:12" ht="15" customHeight="1">
      <c r="A20" s="201"/>
      <c r="B20" s="201"/>
      <c r="C20" s="201"/>
      <c r="D20" s="201"/>
      <c r="E20" s="201"/>
      <c r="F20" s="201"/>
      <c r="G20" s="201"/>
      <c r="H20" s="201"/>
      <c r="I20" s="201"/>
      <c r="K20" s="199" t="s">
        <v>144</v>
      </c>
      <c r="L20" s="199"/>
    </row>
    <row r="21" spans="1:12" ht="14.25" customHeight="1">
      <c r="A21" s="201"/>
      <c r="B21" s="201"/>
      <c r="C21" s="201"/>
      <c r="D21" s="201"/>
      <c r="E21" s="201"/>
      <c r="F21" s="201"/>
      <c r="G21" s="201"/>
      <c r="H21" s="201"/>
      <c r="I21" s="201"/>
      <c r="K21" s="199"/>
      <c r="L21" s="199"/>
    </row>
    <row r="22" spans="1:12" ht="14.25" customHeight="1">
      <c r="A22" s="201"/>
      <c r="B22" s="201"/>
      <c r="C22" s="201"/>
      <c r="D22" s="201"/>
      <c r="E22" s="201"/>
      <c r="F22" s="201"/>
      <c r="G22" s="201"/>
      <c r="H22" s="201"/>
      <c r="I22" s="201"/>
      <c r="K22" s="199"/>
      <c r="L22" s="199"/>
    </row>
    <row r="23" spans="1:12" ht="12.75">
      <c r="A23" s="214" t="s">
        <v>83</v>
      </c>
      <c r="B23" s="214"/>
      <c r="C23" s="214"/>
      <c r="D23" s="214"/>
      <c r="E23" s="214"/>
      <c r="F23" s="214"/>
      <c r="G23" s="214"/>
      <c r="H23" s="214"/>
      <c r="I23" s="214"/>
      <c r="K23" s="199"/>
      <c r="L23" s="199"/>
    </row>
    <row r="24" spans="1:9" ht="15" customHeight="1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3" ht="15">
      <c r="A25" s="151"/>
      <c r="B25" s="151"/>
      <c r="C25" s="151"/>
    </row>
    <row r="26" spans="1:3" ht="15">
      <c r="A26" s="151"/>
      <c r="B26" s="151"/>
      <c r="C26" s="151"/>
    </row>
    <row r="27" spans="1:19" ht="15" customHeight="1">
      <c r="A27" s="199" t="s">
        <v>86</v>
      </c>
      <c r="B27" s="199"/>
      <c r="C27" s="199"/>
      <c r="K27" s="200" t="s">
        <v>148</v>
      </c>
      <c r="L27" s="200"/>
      <c r="M27" s="200"/>
      <c r="N27" s="200"/>
      <c r="O27" s="200"/>
      <c r="P27" s="200"/>
      <c r="Q27" s="200"/>
      <c r="R27" s="200"/>
      <c r="S27" s="200"/>
    </row>
    <row r="28" spans="1:19" ht="15" customHeight="1">
      <c r="A28" s="199"/>
      <c r="B28" s="199"/>
      <c r="C28" s="199"/>
      <c r="K28" s="200"/>
      <c r="L28" s="200"/>
      <c r="M28" s="200"/>
      <c r="N28" s="200"/>
      <c r="O28" s="200"/>
      <c r="P28" s="200"/>
      <c r="Q28" s="200"/>
      <c r="R28" s="200"/>
      <c r="S28" s="200"/>
    </row>
    <row r="29" spans="1:12" ht="15" customHeight="1">
      <c r="A29" s="199"/>
      <c r="B29" s="199"/>
      <c r="C29" s="199"/>
      <c r="L29" s="2" t="s">
        <v>143</v>
      </c>
    </row>
    <row r="30" spans="1:3" ht="15" customHeight="1">
      <c r="A30" s="199"/>
      <c r="B30" s="199"/>
      <c r="C30" s="199"/>
    </row>
    <row r="31" spans="1:3" ht="14.25">
      <c r="A31" s="199"/>
      <c r="B31" s="199"/>
      <c r="C31" s="199"/>
    </row>
    <row r="32" spans="1:19" ht="15.75">
      <c r="A32" s="202" t="s">
        <v>169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</row>
    <row r="33" spans="1:19" ht="13.5" thickBot="1">
      <c r="A33" s="203" t="s">
        <v>176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4" t="s">
        <v>170</v>
      </c>
      <c r="Q33" s="204"/>
      <c r="R33" s="204"/>
      <c r="S33" s="204"/>
    </row>
    <row r="34" spans="1:19" ht="18.75" thickBot="1">
      <c r="A34" s="205" t="s">
        <v>171</v>
      </c>
      <c r="B34" s="206"/>
      <c r="C34" s="206"/>
      <c r="D34" s="206"/>
      <c r="E34" s="206"/>
      <c r="F34" s="207"/>
      <c r="G34" s="208" t="s">
        <v>172</v>
      </c>
      <c r="H34" s="207"/>
      <c r="I34" s="147" t="s">
        <v>173</v>
      </c>
      <c r="K34" s="205" t="s">
        <v>171</v>
      </c>
      <c r="L34" s="206"/>
      <c r="M34" s="206"/>
      <c r="N34" s="206"/>
      <c r="O34" s="206"/>
      <c r="P34" s="207"/>
      <c r="Q34" s="208" t="s">
        <v>172</v>
      </c>
      <c r="R34" s="207"/>
      <c r="S34" s="147" t="s">
        <v>173</v>
      </c>
    </row>
    <row r="35" spans="1:19" ht="13.5" customHeight="1">
      <c r="A35" s="196" t="s">
        <v>174</v>
      </c>
      <c r="B35" s="197"/>
      <c r="C35" s="197"/>
      <c r="D35" s="197"/>
      <c r="E35" s="197"/>
      <c r="F35" s="197"/>
      <c r="G35" s="197"/>
      <c r="H35" s="197"/>
      <c r="I35" s="198"/>
      <c r="K35" s="193" t="s">
        <v>175</v>
      </c>
      <c r="L35" s="194"/>
      <c r="M35" s="194"/>
      <c r="N35" s="194"/>
      <c r="O35" s="194"/>
      <c r="P35" s="194"/>
      <c r="Q35" s="194"/>
      <c r="R35" s="194"/>
      <c r="S35" s="195"/>
    </row>
    <row r="36" spans="1:19" ht="13.5" customHeight="1">
      <c r="A36" s="211" t="s">
        <v>153</v>
      </c>
      <c r="B36" s="212"/>
      <c r="C36" s="212"/>
      <c r="D36" s="212"/>
      <c r="E36" s="212"/>
      <c r="F36" s="213"/>
      <c r="G36" s="209">
        <v>0.04592240696753761</v>
      </c>
      <c r="H36" s="210"/>
      <c r="I36" s="148">
        <v>2.600716450812896</v>
      </c>
      <c r="K36" s="211" t="s">
        <v>166</v>
      </c>
      <c r="L36" s="212"/>
      <c r="M36" s="212"/>
      <c r="N36" s="212"/>
      <c r="O36" s="212"/>
      <c r="P36" s="213"/>
      <c r="Q36" s="209">
        <v>0.20394736842105263</v>
      </c>
      <c r="R36" s="210"/>
      <c r="S36" s="148">
        <v>1.4921739130434784</v>
      </c>
    </row>
    <row r="37" spans="1:19" ht="12.75">
      <c r="A37" s="211" t="s">
        <v>154</v>
      </c>
      <c r="B37" s="212"/>
      <c r="C37" s="212"/>
      <c r="D37" s="212"/>
      <c r="E37" s="212"/>
      <c r="F37" s="213"/>
      <c r="G37" s="209">
        <v>0.3238321456848773</v>
      </c>
      <c r="H37" s="210"/>
      <c r="I37" s="148">
        <v>1.394942210807073</v>
      </c>
      <c r="K37" s="211" t="s">
        <v>164</v>
      </c>
      <c r="L37" s="212"/>
      <c r="M37" s="212"/>
      <c r="N37" s="212"/>
      <c r="O37" s="212"/>
      <c r="P37" s="213"/>
      <c r="Q37" s="209">
        <v>0.10964912280701754</v>
      </c>
      <c r="R37" s="210"/>
      <c r="S37" s="148">
        <v>1.3662420382165605</v>
      </c>
    </row>
    <row r="38" spans="1:19" ht="13.5" customHeight="1">
      <c r="A38" s="211" t="s">
        <v>155</v>
      </c>
      <c r="B38" s="212"/>
      <c r="C38" s="212"/>
      <c r="D38" s="212"/>
      <c r="E38" s="212"/>
      <c r="F38" s="213"/>
      <c r="G38" s="209">
        <v>0.2581155977830562</v>
      </c>
      <c r="H38" s="210"/>
      <c r="I38" s="148">
        <v>1.336583769633508</v>
      </c>
      <c r="K38" s="211" t="s">
        <v>162</v>
      </c>
      <c r="L38" s="212"/>
      <c r="M38" s="212"/>
      <c r="N38" s="212"/>
      <c r="O38" s="212"/>
      <c r="P38" s="213"/>
      <c r="Q38" s="209">
        <v>0.2708333333333333</v>
      </c>
      <c r="R38" s="210"/>
      <c r="S38" s="148">
        <v>1.3213175230566534</v>
      </c>
    </row>
    <row r="39" spans="1:19" ht="12.75">
      <c r="A39" s="211" t="s">
        <v>157</v>
      </c>
      <c r="B39" s="212"/>
      <c r="C39" s="212"/>
      <c r="D39" s="212"/>
      <c r="E39" s="212"/>
      <c r="F39" s="213"/>
      <c r="G39" s="209">
        <v>0.2501979414093428</v>
      </c>
      <c r="H39" s="210"/>
      <c r="I39" s="148">
        <v>1.3060162397717654</v>
      </c>
      <c r="K39" s="211" t="s">
        <v>161</v>
      </c>
      <c r="L39" s="212"/>
      <c r="M39" s="212"/>
      <c r="N39" s="212"/>
      <c r="O39" s="212"/>
      <c r="P39" s="213"/>
      <c r="Q39" s="209">
        <v>0.11513157894736842</v>
      </c>
      <c r="R39" s="210"/>
      <c r="S39" s="148">
        <v>1.2788617886178861</v>
      </c>
    </row>
    <row r="40" spans="1:19" ht="12.75">
      <c r="A40" s="211" t="s">
        <v>156</v>
      </c>
      <c r="B40" s="212"/>
      <c r="C40" s="212"/>
      <c r="D40" s="212"/>
      <c r="E40" s="212"/>
      <c r="F40" s="213"/>
      <c r="G40" s="209">
        <v>0.2889944576405384</v>
      </c>
      <c r="H40" s="210"/>
      <c r="I40" s="148">
        <v>1.2842817049352524</v>
      </c>
      <c r="K40" s="211" t="s">
        <v>167</v>
      </c>
      <c r="L40" s="212"/>
      <c r="M40" s="212"/>
      <c r="N40" s="212"/>
      <c r="O40" s="212"/>
      <c r="P40" s="213"/>
      <c r="Q40" s="209">
        <v>0.22697368421052633</v>
      </c>
      <c r="R40" s="210"/>
      <c r="S40" s="148">
        <v>1.2118644067796611</v>
      </c>
    </row>
    <row r="41" spans="1:19" ht="12.75">
      <c r="A41" s="211" t="s">
        <v>149</v>
      </c>
      <c r="B41" s="212"/>
      <c r="C41" s="212"/>
      <c r="D41" s="212"/>
      <c r="E41" s="212"/>
      <c r="F41" s="213"/>
      <c r="G41" s="209">
        <v>0.49406175771971494</v>
      </c>
      <c r="H41" s="210"/>
      <c r="I41" s="148">
        <v>1.202815208994936</v>
      </c>
      <c r="K41" s="211" t="s">
        <v>168</v>
      </c>
      <c r="L41" s="212"/>
      <c r="M41" s="212"/>
      <c r="N41" s="212"/>
      <c r="O41" s="212"/>
      <c r="P41" s="213"/>
      <c r="Q41" s="209">
        <v>0.23793859649122806</v>
      </c>
      <c r="R41" s="210"/>
      <c r="S41" s="148">
        <v>1.1111486486486486</v>
      </c>
    </row>
    <row r="42" spans="1:19" ht="12.75">
      <c r="A42" s="211" t="s">
        <v>150</v>
      </c>
      <c r="B42" s="212"/>
      <c r="C42" s="212"/>
      <c r="D42" s="212"/>
      <c r="E42" s="212"/>
      <c r="F42" s="213"/>
      <c r="G42" s="209">
        <v>0.3594615993665875</v>
      </c>
      <c r="H42" s="210"/>
      <c r="I42" s="148">
        <v>1.2013824727098519</v>
      </c>
      <c r="K42" s="211" t="s">
        <v>165</v>
      </c>
      <c r="L42" s="212"/>
      <c r="M42" s="212"/>
      <c r="N42" s="212"/>
      <c r="O42" s="212"/>
      <c r="P42" s="213"/>
      <c r="Q42" s="209">
        <v>0.09210526315789473</v>
      </c>
      <c r="R42" s="210"/>
      <c r="S42" s="148">
        <v>1.1078224101479917</v>
      </c>
    </row>
    <row r="43" spans="1:19" ht="12.75">
      <c r="A43" s="211" t="s">
        <v>151</v>
      </c>
      <c r="B43" s="212"/>
      <c r="C43" s="212"/>
      <c r="D43" s="212"/>
      <c r="E43" s="212"/>
      <c r="F43" s="213"/>
      <c r="G43" s="209">
        <v>0.2850356294536817</v>
      </c>
      <c r="H43" s="210"/>
      <c r="I43" s="148">
        <v>1.193918646798228</v>
      </c>
      <c r="K43" s="211" t="s">
        <v>160</v>
      </c>
      <c r="L43" s="212"/>
      <c r="M43" s="212"/>
      <c r="N43" s="212"/>
      <c r="O43" s="212"/>
      <c r="P43" s="213"/>
      <c r="Q43" s="209">
        <v>0.18859649122807018</v>
      </c>
      <c r="R43" s="210"/>
      <c r="S43" s="148">
        <v>1.0680038822387576</v>
      </c>
    </row>
    <row r="44" spans="1:19" ht="14.25" customHeight="1" thickBot="1">
      <c r="A44" s="211" t="s">
        <v>158</v>
      </c>
      <c r="B44" s="212"/>
      <c r="C44" s="212"/>
      <c r="D44" s="212"/>
      <c r="E44" s="212"/>
      <c r="F44" s="213"/>
      <c r="G44" s="209">
        <v>0.19794140934283452</v>
      </c>
      <c r="H44" s="210"/>
      <c r="I44" s="148">
        <v>1.089764975969082</v>
      </c>
      <c r="K44" s="188" t="s">
        <v>163</v>
      </c>
      <c r="L44" s="189"/>
      <c r="M44" s="189"/>
      <c r="N44" s="189"/>
      <c r="O44" s="189"/>
      <c r="P44" s="190"/>
      <c r="Q44" s="191">
        <v>0.2532894736842105</v>
      </c>
      <c r="R44" s="192"/>
      <c r="S44" s="149">
        <v>1.0282909090909091</v>
      </c>
    </row>
    <row r="45" spans="1:9" ht="14.25" customHeight="1">
      <c r="A45" s="211" t="s">
        <v>152</v>
      </c>
      <c r="B45" s="212"/>
      <c r="C45" s="212"/>
      <c r="D45" s="212"/>
      <c r="E45" s="212"/>
      <c r="F45" s="213"/>
      <c r="G45" s="209">
        <v>0.23515439429928742</v>
      </c>
      <c r="H45" s="210"/>
      <c r="I45" s="148">
        <v>1.0564755699256512</v>
      </c>
    </row>
    <row r="46" spans="1:9" ht="13.5" thickBot="1">
      <c r="A46" s="188" t="s">
        <v>159</v>
      </c>
      <c r="B46" s="189"/>
      <c r="C46" s="189"/>
      <c r="D46" s="189"/>
      <c r="E46" s="189"/>
      <c r="F46" s="190"/>
      <c r="G46" s="191">
        <v>0.2454473475851148</v>
      </c>
      <c r="H46" s="192"/>
      <c r="I46" s="149">
        <v>1.0174903630401013</v>
      </c>
    </row>
  </sheetData>
  <mergeCells count="55">
    <mergeCell ref="K43:P43"/>
    <mergeCell ref="Q36:R36"/>
    <mergeCell ref="Q37:R37"/>
    <mergeCell ref="Q38:R38"/>
    <mergeCell ref="Q39:R39"/>
    <mergeCell ref="Q40:R40"/>
    <mergeCell ref="Q41:R41"/>
    <mergeCell ref="Q42:R42"/>
    <mergeCell ref="Q43:R43"/>
    <mergeCell ref="G43:H43"/>
    <mergeCell ref="G44:H44"/>
    <mergeCell ref="G45:H45"/>
    <mergeCell ref="K36:P36"/>
    <mergeCell ref="K37:P37"/>
    <mergeCell ref="K38:P38"/>
    <mergeCell ref="K39:P39"/>
    <mergeCell ref="K40:P40"/>
    <mergeCell ref="K41:P41"/>
    <mergeCell ref="K42:P42"/>
    <mergeCell ref="A37:F37"/>
    <mergeCell ref="G40:H40"/>
    <mergeCell ref="G41:H41"/>
    <mergeCell ref="G42:H42"/>
    <mergeCell ref="A45:F45"/>
    <mergeCell ref="A42:F42"/>
    <mergeCell ref="A43:F43"/>
    <mergeCell ref="A23:I24"/>
    <mergeCell ref="A40:F40"/>
    <mergeCell ref="A41:F41"/>
    <mergeCell ref="A38:F38"/>
    <mergeCell ref="G36:H36"/>
    <mergeCell ref="G37:H37"/>
    <mergeCell ref="A36:F36"/>
    <mergeCell ref="A32:S32"/>
    <mergeCell ref="A33:O33"/>
    <mergeCell ref="P33:S33"/>
    <mergeCell ref="A34:F34"/>
    <mergeCell ref="G34:H34"/>
    <mergeCell ref="K34:P34"/>
    <mergeCell ref="Q34:R34"/>
    <mergeCell ref="K5:L13"/>
    <mergeCell ref="K20:L23"/>
    <mergeCell ref="K27:S28"/>
    <mergeCell ref="A27:C31"/>
    <mergeCell ref="A6:I22"/>
    <mergeCell ref="A46:F46"/>
    <mergeCell ref="G46:H46"/>
    <mergeCell ref="K35:S35"/>
    <mergeCell ref="A35:I35"/>
    <mergeCell ref="K44:P44"/>
    <mergeCell ref="Q44:R44"/>
    <mergeCell ref="G38:H38"/>
    <mergeCell ref="A39:F39"/>
    <mergeCell ref="G39:H39"/>
    <mergeCell ref="A44:F44"/>
  </mergeCells>
  <conditionalFormatting sqref="I36:I46 S36:S44">
    <cfRule type="cellIs" priority="1" dxfId="0" operator="greaterThan" stopIfTrue="1">
      <formula>1.1</formula>
    </cfRule>
    <cfRule type="cellIs" priority="2" dxfId="1" operator="lessThan" stopIfTrue="1">
      <formula>0.9</formula>
    </cfRule>
  </conditionalFormatting>
  <printOptions horizontalCentered="1"/>
  <pageMargins left="0.7874015748031497" right="0.7874015748031497" top="0.5" bottom="0.3937007874015748" header="0.5118110236220472" footer="0.43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workbookViewId="0" topLeftCell="A1">
      <pane xSplit="3" topLeftCell="I1" activePane="topRight" state="frozen"/>
      <selection pane="topLeft" activeCell="A1" sqref="A1"/>
      <selection pane="topRight" activeCell="P11" sqref="P11"/>
    </sheetView>
  </sheetViews>
  <sheetFormatPr defaultColWidth="9.00390625" defaultRowHeight="12.75"/>
  <sheetData>
    <row r="1" spans="1:2" ht="12.75">
      <c r="A1" t="s">
        <v>121</v>
      </c>
      <c r="B1" t="s">
        <v>122</v>
      </c>
    </row>
    <row r="2" ht="13.5" thickBot="1"/>
    <row r="3" spans="3:32" ht="12.75">
      <c r="C3" t="s">
        <v>123</v>
      </c>
      <c r="D3" t="s">
        <v>123</v>
      </c>
      <c r="E3" s="251" t="s">
        <v>123</v>
      </c>
      <c r="F3" s="252"/>
      <c r="G3" s="252"/>
      <c r="H3" s="253"/>
      <c r="I3" s="254" t="s">
        <v>123</v>
      </c>
      <c r="J3" s="255" t="s">
        <v>123</v>
      </c>
      <c r="K3" s="255" t="s">
        <v>123</v>
      </c>
      <c r="L3" s="256"/>
      <c r="M3" s="239" t="s">
        <v>123</v>
      </c>
      <c r="N3" s="240" t="s">
        <v>123</v>
      </c>
      <c r="O3" s="240" t="s">
        <v>123</v>
      </c>
      <c r="P3" s="241"/>
      <c r="Q3" s="242" t="s">
        <v>123</v>
      </c>
      <c r="R3" s="243" t="s">
        <v>123</v>
      </c>
      <c r="S3" s="243" t="s">
        <v>123</v>
      </c>
      <c r="T3" s="244"/>
      <c r="U3" s="245" t="s">
        <v>123</v>
      </c>
      <c r="V3" s="246" t="s">
        <v>123</v>
      </c>
      <c r="W3" s="246" t="s">
        <v>123</v>
      </c>
      <c r="X3" s="247"/>
      <c r="Y3" s="248" t="s">
        <v>123</v>
      </c>
      <c r="Z3" s="249" t="s">
        <v>123</v>
      </c>
      <c r="AA3" s="249" t="s">
        <v>123</v>
      </c>
      <c r="AB3" s="250"/>
      <c r="AC3" s="215" t="s">
        <v>123</v>
      </c>
      <c r="AD3" s="216" t="s">
        <v>123</v>
      </c>
      <c r="AE3" s="216" t="s">
        <v>123</v>
      </c>
      <c r="AF3" s="217"/>
    </row>
    <row r="4" spans="3:32" ht="12.75">
      <c r="C4" t="s">
        <v>124</v>
      </c>
      <c r="D4" t="s">
        <v>124</v>
      </c>
      <c r="E4" s="218" t="s">
        <v>124</v>
      </c>
      <c r="F4" s="219"/>
      <c r="G4" s="219"/>
      <c r="H4" s="220"/>
      <c r="I4" s="221" t="s">
        <v>125</v>
      </c>
      <c r="J4" s="222" t="s">
        <v>126</v>
      </c>
      <c r="K4" s="222" t="s">
        <v>126</v>
      </c>
      <c r="L4" s="223"/>
      <c r="M4" s="224" t="s">
        <v>70</v>
      </c>
      <c r="N4" s="225" t="s">
        <v>127</v>
      </c>
      <c r="O4" s="225" t="s">
        <v>127</v>
      </c>
      <c r="P4" s="226"/>
      <c r="Q4" s="227" t="s">
        <v>128</v>
      </c>
      <c r="R4" s="228" t="s">
        <v>128</v>
      </c>
      <c r="S4" s="228" t="s">
        <v>128</v>
      </c>
      <c r="T4" s="229"/>
      <c r="U4" s="230" t="s">
        <v>129</v>
      </c>
      <c r="V4" s="231" t="s">
        <v>130</v>
      </c>
      <c r="W4" s="231" t="s">
        <v>130</v>
      </c>
      <c r="X4" s="232"/>
      <c r="Y4" s="233" t="s">
        <v>131</v>
      </c>
      <c r="Z4" s="234" t="s">
        <v>132</v>
      </c>
      <c r="AA4" s="234" t="s">
        <v>132</v>
      </c>
      <c r="AB4" s="235"/>
      <c r="AC4" s="236" t="s">
        <v>133</v>
      </c>
      <c r="AD4" s="237" t="s">
        <v>134</v>
      </c>
      <c r="AE4" s="237" t="s">
        <v>134</v>
      </c>
      <c r="AF4" s="238"/>
    </row>
    <row r="5" spans="3:32" ht="12.75">
      <c r="C5" t="s">
        <v>135</v>
      </c>
      <c r="D5" t="s">
        <v>11</v>
      </c>
      <c r="E5" s="69" t="s">
        <v>136</v>
      </c>
      <c r="F5" s="70" t="s">
        <v>71</v>
      </c>
      <c r="G5" s="70" t="s">
        <v>137</v>
      </c>
      <c r="H5" s="71" t="s">
        <v>72</v>
      </c>
      <c r="I5" s="72" t="s">
        <v>136</v>
      </c>
      <c r="J5" s="73" t="s">
        <v>71</v>
      </c>
      <c r="K5" s="73" t="s">
        <v>137</v>
      </c>
      <c r="L5" s="74" t="s">
        <v>72</v>
      </c>
      <c r="M5" s="75" t="s">
        <v>136</v>
      </c>
      <c r="N5" s="76" t="s">
        <v>71</v>
      </c>
      <c r="O5" s="76" t="s">
        <v>137</v>
      </c>
      <c r="P5" s="77" t="s">
        <v>72</v>
      </c>
      <c r="Q5" s="78" t="s">
        <v>136</v>
      </c>
      <c r="R5" s="79" t="s">
        <v>71</v>
      </c>
      <c r="S5" s="79" t="s">
        <v>137</v>
      </c>
      <c r="T5" s="80" t="s">
        <v>72</v>
      </c>
      <c r="U5" s="81" t="s">
        <v>136</v>
      </c>
      <c r="V5" s="82" t="s">
        <v>71</v>
      </c>
      <c r="W5" s="82" t="s">
        <v>137</v>
      </c>
      <c r="X5" s="83" t="s">
        <v>72</v>
      </c>
      <c r="Y5" s="84" t="s">
        <v>136</v>
      </c>
      <c r="Z5" s="85" t="s">
        <v>71</v>
      </c>
      <c r="AA5" s="85" t="s">
        <v>137</v>
      </c>
      <c r="AB5" s="86" t="s">
        <v>72</v>
      </c>
      <c r="AC5" s="87" t="s">
        <v>136</v>
      </c>
      <c r="AD5" s="88" t="s">
        <v>71</v>
      </c>
      <c r="AE5" s="88" t="s">
        <v>137</v>
      </c>
      <c r="AF5" s="89" t="s">
        <v>72</v>
      </c>
    </row>
    <row r="6" spans="1:32" ht="12.75">
      <c r="A6" t="s">
        <v>12</v>
      </c>
      <c r="C6">
        <v>195</v>
      </c>
      <c r="D6">
        <v>100</v>
      </c>
      <c r="E6" s="69">
        <v>42.34</v>
      </c>
      <c r="F6" s="70">
        <v>100</v>
      </c>
      <c r="G6" s="70">
        <v>3.47</v>
      </c>
      <c r="H6" s="90">
        <f>F6/$D6*100</f>
        <v>100</v>
      </c>
      <c r="I6" s="72">
        <v>27.38</v>
      </c>
      <c r="J6" s="73">
        <v>100</v>
      </c>
      <c r="K6" s="73">
        <v>2.24</v>
      </c>
      <c r="L6" s="91">
        <f>J6/$D6*100</f>
        <v>100</v>
      </c>
      <c r="M6" s="75">
        <v>17.58</v>
      </c>
      <c r="N6" s="76">
        <v>100</v>
      </c>
      <c r="O6" s="76">
        <v>1.44</v>
      </c>
      <c r="P6" s="92">
        <f>N6/$D6*100</f>
        <v>100</v>
      </c>
      <c r="Q6" s="78">
        <v>9.6</v>
      </c>
      <c r="R6" s="79">
        <v>100</v>
      </c>
      <c r="S6" s="79">
        <v>0.79</v>
      </c>
      <c r="T6" s="93">
        <f>R6/$D6*100</f>
        <v>100</v>
      </c>
      <c r="U6" s="81">
        <v>9.16</v>
      </c>
      <c r="V6" s="82">
        <v>100</v>
      </c>
      <c r="W6" s="82">
        <v>0.75</v>
      </c>
      <c r="X6" s="94">
        <f>V6/$D6*100</f>
        <v>100</v>
      </c>
      <c r="Y6" s="84">
        <v>9.67</v>
      </c>
      <c r="Z6" s="85">
        <v>100</v>
      </c>
      <c r="AA6" s="85">
        <v>0.79</v>
      </c>
      <c r="AB6" s="95">
        <f>Z6/$D6*100</f>
        <v>100</v>
      </c>
      <c r="AC6" s="87">
        <v>4.38</v>
      </c>
      <c r="AD6" s="88">
        <v>100</v>
      </c>
      <c r="AE6" s="88">
        <v>0.36</v>
      </c>
      <c r="AF6" s="96">
        <f>AD6/$D6*100</f>
        <v>100</v>
      </c>
    </row>
    <row r="7" spans="1:32" ht="12.75">
      <c r="A7" t="s">
        <v>13</v>
      </c>
      <c r="B7" t="s">
        <v>42</v>
      </c>
      <c r="C7">
        <v>84</v>
      </c>
      <c r="D7">
        <v>45.45</v>
      </c>
      <c r="E7" s="69">
        <v>19.44</v>
      </c>
      <c r="F7" s="70">
        <v>45.92</v>
      </c>
      <c r="G7" s="70">
        <v>3.51</v>
      </c>
      <c r="H7" s="90">
        <f aca="true" t="shared" si="0" ref="H7:H44">F7/$D7*100</f>
        <v>101.03410341034103</v>
      </c>
      <c r="I7" s="72">
        <v>11.37</v>
      </c>
      <c r="J7" s="73">
        <v>41.52</v>
      </c>
      <c r="K7" s="73">
        <v>2.05</v>
      </c>
      <c r="L7" s="91">
        <f aca="true" t="shared" si="1" ref="L7:L44">J7/$D7*100</f>
        <v>91.35313531353135</v>
      </c>
      <c r="M7" s="75">
        <v>8.17</v>
      </c>
      <c r="N7" s="76">
        <v>46.47</v>
      </c>
      <c r="O7" s="76">
        <v>1.47</v>
      </c>
      <c r="P7" s="92">
        <f aca="true" t="shared" si="2" ref="P7:P44">N7/$D7*100</f>
        <v>102.24422442244223</v>
      </c>
      <c r="Q7" s="78">
        <v>4.55</v>
      </c>
      <c r="R7" s="79">
        <v>47.37</v>
      </c>
      <c r="S7" s="79">
        <v>0.82</v>
      </c>
      <c r="T7" s="93">
        <f aca="true" t="shared" si="3" ref="T7:T44">R7/$D7*100</f>
        <v>104.22442244224422</v>
      </c>
      <c r="U7" s="81">
        <v>4.66</v>
      </c>
      <c r="V7" s="82">
        <v>50.84</v>
      </c>
      <c r="W7" s="82">
        <v>0.84</v>
      </c>
      <c r="X7" s="94">
        <f aca="true" t="shared" si="4" ref="X7:X44">V7/$D7*100</f>
        <v>111.85918591859185</v>
      </c>
      <c r="Y7" s="84">
        <v>3.66</v>
      </c>
      <c r="Z7" s="85">
        <v>37.81</v>
      </c>
      <c r="AA7" s="85">
        <v>0.66</v>
      </c>
      <c r="AB7" s="95">
        <f aca="true" t="shared" si="5" ref="AB7:AB44">Z7/$D7*100</f>
        <v>83.19031903190319</v>
      </c>
      <c r="AC7" s="87">
        <v>2.31</v>
      </c>
      <c r="AD7" s="88">
        <v>52.76</v>
      </c>
      <c r="AE7" s="88">
        <v>0.42</v>
      </c>
      <c r="AF7" s="96">
        <f aca="true" t="shared" si="6" ref="AF7:AF44">AD7/$D7*100</f>
        <v>116.08360836083607</v>
      </c>
    </row>
    <row r="8" spans="1:32" ht="12.75">
      <c r="A8" t="s">
        <v>13</v>
      </c>
      <c r="B8" t="s">
        <v>43</v>
      </c>
      <c r="C8">
        <v>111</v>
      </c>
      <c r="D8">
        <v>54.55</v>
      </c>
      <c r="E8" s="69">
        <v>22.89</v>
      </c>
      <c r="F8" s="70">
        <v>54.08</v>
      </c>
      <c r="G8" s="70">
        <v>3.44</v>
      </c>
      <c r="H8" s="90">
        <f t="shared" si="0"/>
        <v>99.13840513290559</v>
      </c>
      <c r="I8" s="72">
        <v>16.01</v>
      </c>
      <c r="J8" s="73">
        <v>58.48</v>
      </c>
      <c r="K8" s="73">
        <v>2.41</v>
      </c>
      <c r="L8" s="91">
        <f t="shared" si="1"/>
        <v>107.20439963336388</v>
      </c>
      <c r="M8" s="75">
        <v>9.41</v>
      </c>
      <c r="N8" s="76">
        <v>53.53</v>
      </c>
      <c r="O8" s="76">
        <v>1.41</v>
      </c>
      <c r="P8" s="92">
        <f t="shared" si="2"/>
        <v>98.1301558203483</v>
      </c>
      <c r="Q8" s="78">
        <v>5.05</v>
      </c>
      <c r="R8" s="79">
        <v>52.63</v>
      </c>
      <c r="S8" s="79">
        <v>0.76</v>
      </c>
      <c r="T8" s="93">
        <f t="shared" si="3"/>
        <v>96.48029330889094</v>
      </c>
      <c r="U8" s="81">
        <v>4.5</v>
      </c>
      <c r="V8" s="82">
        <v>49.16</v>
      </c>
      <c r="W8" s="82">
        <v>0.68</v>
      </c>
      <c r="X8" s="94">
        <f t="shared" si="4"/>
        <v>90.11915673693859</v>
      </c>
      <c r="Y8" s="84">
        <v>6.02</v>
      </c>
      <c r="Z8" s="85">
        <v>62.19</v>
      </c>
      <c r="AA8" s="85">
        <v>0.9</v>
      </c>
      <c r="AB8" s="95">
        <f t="shared" si="5"/>
        <v>114.00549954170486</v>
      </c>
      <c r="AC8" s="87">
        <v>2.07</v>
      </c>
      <c r="AD8" s="88">
        <v>47.24</v>
      </c>
      <c r="AE8" s="88">
        <v>0.31</v>
      </c>
      <c r="AF8" s="96">
        <f t="shared" si="6"/>
        <v>86.59945004582951</v>
      </c>
    </row>
    <row r="9" spans="1:32" ht="12.75">
      <c r="A9" t="s">
        <v>23</v>
      </c>
      <c r="B9" t="s">
        <v>24</v>
      </c>
      <c r="C9">
        <v>48</v>
      </c>
      <c r="D9">
        <v>26.61</v>
      </c>
      <c r="E9" s="69">
        <v>7.07</v>
      </c>
      <c r="F9" s="70">
        <v>16.69</v>
      </c>
      <c r="G9" s="70">
        <v>2.16</v>
      </c>
      <c r="H9" s="90">
        <f t="shared" si="0"/>
        <v>62.72078166102969</v>
      </c>
      <c r="I9" s="72">
        <v>4.22</v>
      </c>
      <c r="J9" s="73">
        <v>15.39</v>
      </c>
      <c r="K9" s="73">
        <v>1.29</v>
      </c>
      <c r="L9" s="91">
        <f t="shared" si="1"/>
        <v>57.83540022547915</v>
      </c>
      <c r="M9" s="75">
        <v>2.97</v>
      </c>
      <c r="N9" s="76">
        <v>16.9</v>
      </c>
      <c r="O9" s="76">
        <v>0.91</v>
      </c>
      <c r="P9" s="92">
        <f t="shared" si="2"/>
        <v>63.50995866215708</v>
      </c>
      <c r="Q9" s="78">
        <v>1.83</v>
      </c>
      <c r="R9" s="79">
        <v>19.1</v>
      </c>
      <c r="S9" s="79">
        <v>0.56</v>
      </c>
      <c r="T9" s="93">
        <f t="shared" si="3"/>
        <v>71.77752724539647</v>
      </c>
      <c r="U9" s="81">
        <v>2.09</v>
      </c>
      <c r="V9" s="82">
        <v>22.8</v>
      </c>
      <c r="W9" s="82">
        <v>0.64</v>
      </c>
      <c r="X9" s="94">
        <f t="shared" si="4"/>
        <v>85.68207440811726</v>
      </c>
      <c r="Y9" s="84">
        <v>3.34</v>
      </c>
      <c r="Z9" s="85">
        <v>34.54</v>
      </c>
      <c r="AA9" s="85">
        <v>1.02</v>
      </c>
      <c r="AB9" s="95">
        <f t="shared" si="5"/>
        <v>129.80082675685833</v>
      </c>
      <c r="AC9" s="87">
        <v>0.67</v>
      </c>
      <c r="AD9" s="88">
        <v>15.23</v>
      </c>
      <c r="AE9" s="88">
        <v>0.2</v>
      </c>
      <c r="AF9" s="96">
        <f t="shared" si="6"/>
        <v>57.23412251033446</v>
      </c>
    </row>
    <row r="10" spans="1:32" ht="12.75">
      <c r="A10" t="s">
        <v>23</v>
      </c>
      <c r="B10" t="s">
        <v>25</v>
      </c>
      <c r="C10">
        <v>102</v>
      </c>
      <c r="D10">
        <v>60.22</v>
      </c>
      <c r="E10" s="69">
        <v>30.43</v>
      </c>
      <c r="F10" s="70">
        <v>71.88</v>
      </c>
      <c r="G10" s="70">
        <v>4.16</v>
      </c>
      <c r="H10" s="90">
        <f t="shared" si="0"/>
        <v>119.36233809365659</v>
      </c>
      <c r="I10" s="72">
        <v>19.52</v>
      </c>
      <c r="J10" s="73">
        <v>71.3</v>
      </c>
      <c r="K10" s="73">
        <v>2.67</v>
      </c>
      <c r="L10" s="91">
        <f t="shared" si="1"/>
        <v>118.39920292261708</v>
      </c>
      <c r="M10" s="75">
        <v>11.8</v>
      </c>
      <c r="N10" s="76">
        <v>67.12</v>
      </c>
      <c r="O10" s="76">
        <v>1.61</v>
      </c>
      <c r="P10" s="92">
        <f t="shared" si="2"/>
        <v>111.4579873796081</v>
      </c>
      <c r="Q10" s="78">
        <v>6.78</v>
      </c>
      <c r="R10" s="79">
        <v>70.64</v>
      </c>
      <c r="S10" s="79">
        <v>0.93</v>
      </c>
      <c r="T10" s="93">
        <f t="shared" si="3"/>
        <v>117.30322152108934</v>
      </c>
      <c r="U10" s="81">
        <v>6.2</v>
      </c>
      <c r="V10" s="82">
        <v>67.68</v>
      </c>
      <c r="W10" s="82">
        <v>0.85</v>
      </c>
      <c r="X10" s="94">
        <f t="shared" si="4"/>
        <v>112.38791099302559</v>
      </c>
      <c r="Y10" s="84">
        <v>5.83</v>
      </c>
      <c r="Z10" s="85">
        <v>60.22</v>
      </c>
      <c r="AA10" s="85">
        <v>0.8</v>
      </c>
      <c r="AB10" s="95">
        <f t="shared" si="5"/>
        <v>100</v>
      </c>
      <c r="AC10" s="87">
        <v>3.34</v>
      </c>
      <c r="AD10" s="88">
        <v>76.19</v>
      </c>
      <c r="AE10" s="88">
        <v>0.46</v>
      </c>
      <c r="AF10" s="96">
        <f t="shared" si="6"/>
        <v>126.5194287612089</v>
      </c>
    </row>
    <row r="11" spans="1:32" ht="12.75">
      <c r="A11" t="s">
        <v>23</v>
      </c>
      <c r="B11" t="s">
        <v>26</v>
      </c>
      <c r="C11">
        <v>45</v>
      </c>
      <c r="D11">
        <v>13.17</v>
      </c>
      <c r="E11" s="69">
        <v>4.84</v>
      </c>
      <c r="F11" s="70">
        <v>11.43</v>
      </c>
      <c r="G11" s="70">
        <v>3.01</v>
      </c>
      <c r="H11" s="90">
        <f t="shared" si="0"/>
        <v>86.78815489749431</v>
      </c>
      <c r="I11" s="72">
        <v>3.65</v>
      </c>
      <c r="J11" s="73">
        <v>13.31</v>
      </c>
      <c r="K11" s="73">
        <v>2.27</v>
      </c>
      <c r="L11" s="91">
        <f t="shared" si="1"/>
        <v>101.06302201974185</v>
      </c>
      <c r="M11" s="75">
        <v>2.81</v>
      </c>
      <c r="N11" s="76">
        <v>15.98</v>
      </c>
      <c r="O11" s="76">
        <v>1.75</v>
      </c>
      <c r="P11" s="92">
        <f t="shared" si="2"/>
        <v>121.33637053910402</v>
      </c>
      <c r="Q11" s="78">
        <v>0.99</v>
      </c>
      <c r="R11" s="79">
        <v>10.26</v>
      </c>
      <c r="S11" s="79">
        <v>0.61</v>
      </c>
      <c r="T11" s="93">
        <f t="shared" si="3"/>
        <v>77.90432801822324</v>
      </c>
      <c r="U11" s="81">
        <v>0.87</v>
      </c>
      <c r="V11" s="82">
        <v>9.51</v>
      </c>
      <c r="W11" s="82">
        <v>0.54</v>
      </c>
      <c r="X11" s="94">
        <f t="shared" si="4"/>
        <v>72.20956719817767</v>
      </c>
      <c r="Y11" s="84">
        <v>0.51</v>
      </c>
      <c r="Z11" s="85">
        <v>5.24</v>
      </c>
      <c r="AA11" s="85">
        <v>0.32</v>
      </c>
      <c r="AB11" s="95">
        <f t="shared" si="5"/>
        <v>39.78739559605163</v>
      </c>
      <c r="AC11" s="87">
        <v>0.38</v>
      </c>
      <c r="AD11" s="88">
        <v>8.58</v>
      </c>
      <c r="AE11" s="88">
        <v>0.23</v>
      </c>
      <c r="AF11" s="96">
        <f t="shared" si="6"/>
        <v>65.14806378132118</v>
      </c>
    </row>
    <row r="12" spans="1:32" ht="12.75">
      <c r="A12" t="s">
        <v>73</v>
      </c>
      <c r="B12" t="s">
        <v>74</v>
      </c>
      <c r="C12">
        <v>78</v>
      </c>
      <c r="D12">
        <v>38.55</v>
      </c>
      <c r="E12" s="69">
        <v>15.95</v>
      </c>
      <c r="F12" s="70">
        <v>37.68</v>
      </c>
      <c r="G12" s="70">
        <v>3.31</v>
      </c>
      <c r="H12" s="90">
        <f t="shared" si="0"/>
        <v>97.74319066147861</v>
      </c>
      <c r="I12" s="72">
        <v>10.89</v>
      </c>
      <c r="J12" s="73">
        <v>39.77</v>
      </c>
      <c r="K12" s="73">
        <v>2.26</v>
      </c>
      <c r="L12" s="91">
        <f t="shared" si="1"/>
        <v>103.16472114137486</v>
      </c>
      <c r="M12" s="75">
        <v>7.74</v>
      </c>
      <c r="N12" s="76">
        <v>44.03</v>
      </c>
      <c r="O12" s="76">
        <v>1.61</v>
      </c>
      <c r="P12" s="92">
        <f t="shared" si="2"/>
        <v>114.2153047989624</v>
      </c>
      <c r="Q12" s="78">
        <v>3.82</v>
      </c>
      <c r="R12" s="79">
        <v>39.75</v>
      </c>
      <c r="S12" s="79">
        <v>0.79</v>
      </c>
      <c r="T12" s="93">
        <f t="shared" si="3"/>
        <v>103.11284046692609</v>
      </c>
      <c r="U12" s="81">
        <v>3.12</v>
      </c>
      <c r="V12" s="82">
        <v>34.1</v>
      </c>
      <c r="W12" s="82">
        <v>0.65</v>
      </c>
      <c r="X12" s="94">
        <f t="shared" si="4"/>
        <v>88.45654993514917</v>
      </c>
      <c r="Y12" s="84">
        <v>2.42</v>
      </c>
      <c r="Z12" s="85">
        <v>25</v>
      </c>
      <c r="AA12" s="85">
        <v>0.5</v>
      </c>
      <c r="AB12" s="95">
        <f t="shared" si="5"/>
        <v>64.85084306095979</v>
      </c>
      <c r="AC12" s="87">
        <v>1.92</v>
      </c>
      <c r="AD12" s="88">
        <v>43.7</v>
      </c>
      <c r="AE12" s="88">
        <v>0.4</v>
      </c>
      <c r="AF12" s="96">
        <f t="shared" si="6"/>
        <v>113.35927367055774</v>
      </c>
    </row>
    <row r="13" spans="1:32" ht="12.75">
      <c r="A13" t="s">
        <v>73</v>
      </c>
      <c r="B13" t="s">
        <v>75</v>
      </c>
      <c r="C13">
        <v>17</v>
      </c>
      <c r="D13">
        <v>8.93</v>
      </c>
      <c r="E13" s="69">
        <v>5.35</v>
      </c>
      <c r="F13" s="70">
        <v>12.63</v>
      </c>
      <c r="G13" s="70">
        <v>5.25</v>
      </c>
      <c r="H13" s="90">
        <f t="shared" si="0"/>
        <v>141.4333706606943</v>
      </c>
      <c r="I13" s="72">
        <v>2.85</v>
      </c>
      <c r="J13" s="73">
        <v>10.39</v>
      </c>
      <c r="K13" s="73">
        <v>2.79</v>
      </c>
      <c r="L13" s="91">
        <f t="shared" si="1"/>
        <v>116.34938409854425</v>
      </c>
      <c r="M13" s="75">
        <v>1.56</v>
      </c>
      <c r="N13" s="76">
        <v>8.88</v>
      </c>
      <c r="O13" s="76">
        <v>1.53</v>
      </c>
      <c r="P13" s="92">
        <f t="shared" si="2"/>
        <v>99.4400895856663</v>
      </c>
      <c r="Q13" s="78">
        <v>0.98</v>
      </c>
      <c r="R13" s="79">
        <v>10.25</v>
      </c>
      <c r="S13" s="79">
        <v>0.97</v>
      </c>
      <c r="T13" s="93">
        <f t="shared" si="3"/>
        <v>114.78163493840985</v>
      </c>
      <c r="U13" s="81">
        <v>0.85</v>
      </c>
      <c r="V13" s="82">
        <v>9.34</v>
      </c>
      <c r="W13" s="82">
        <v>0.84</v>
      </c>
      <c r="X13" s="94">
        <f t="shared" si="4"/>
        <v>104.5912653975364</v>
      </c>
      <c r="Y13" s="84">
        <v>0.88</v>
      </c>
      <c r="Z13" s="85">
        <v>9.07</v>
      </c>
      <c r="AA13" s="85">
        <v>0.86</v>
      </c>
      <c r="AB13" s="95">
        <f t="shared" si="5"/>
        <v>101.56774916013438</v>
      </c>
      <c r="AC13" s="87">
        <v>0.57</v>
      </c>
      <c r="AD13" s="88">
        <v>13</v>
      </c>
      <c r="AE13" s="88">
        <v>0.56</v>
      </c>
      <c r="AF13" s="96">
        <f t="shared" si="6"/>
        <v>145.57670772676371</v>
      </c>
    </row>
    <row r="14" spans="1:32" ht="12.75">
      <c r="A14" t="s">
        <v>73</v>
      </c>
      <c r="B14" t="s">
        <v>29</v>
      </c>
      <c r="C14">
        <v>100</v>
      </c>
      <c r="D14">
        <v>52.52</v>
      </c>
      <c r="E14" s="69">
        <v>21.04</v>
      </c>
      <c r="F14" s="70">
        <v>49.7</v>
      </c>
      <c r="G14" s="70">
        <v>3.31</v>
      </c>
      <c r="H14" s="90">
        <f t="shared" si="0"/>
        <v>94.63061690784464</v>
      </c>
      <c r="I14" s="72">
        <v>13.65</v>
      </c>
      <c r="J14" s="73">
        <v>49.83</v>
      </c>
      <c r="K14" s="73">
        <v>2.15</v>
      </c>
      <c r="L14" s="91">
        <f t="shared" si="1"/>
        <v>94.87814166031987</v>
      </c>
      <c r="M14" s="75">
        <v>8.28</v>
      </c>
      <c r="N14" s="76">
        <v>47.09</v>
      </c>
      <c r="O14" s="76">
        <v>1.3</v>
      </c>
      <c r="P14" s="92">
        <f t="shared" si="2"/>
        <v>89.66108149276467</v>
      </c>
      <c r="Q14" s="78">
        <v>4.8</v>
      </c>
      <c r="R14" s="79">
        <v>50</v>
      </c>
      <c r="S14" s="79">
        <v>0.75</v>
      </c>
      <c r="T14" s="93">
        <f t="shared" si="3"/>
        <v>95.20182787509519</v>
      </c>
      <c r="U14" s="81">
        <v>5.18</v>
      </c>
      <c r="V14" s="82">
        <v>56.56</v>
      </c>
      <c r="W14" s="82">
        <v>0.81</v>
      </c>
      <c r="X14" s="94">
        <f t="shared" si="4"/>
        <v>107.6923076923077</v>
      </c>
      <c r="Y14" s="84">
        <v>6.38</v>
      </c>
      <c r="Z14" s="85">
        <v>65.92</v>
      </c>
      <c r="AA14" s="85">
        <v>1</v>
      </c>
      <c r="AB14" s="95">
        <f t="shared" si="5"/>
        <v>125.51408987052551</v>
      </c>
      <c r="AC14" s="87">
        <v>1.9</v>
      </c>
      <c r="AD14" s="88">
        <v>43.3</v>
      </c>
      <c r="AE14" s="88">
        <v>0.3</v>
      </c>
      <c r="AF14" s="96">
        <f t="shared" si="6"/>
        <v>82.44478293983244</v>
      </c>
    </row>
    <row r="15" spans="1:32" ht="12.75">
      <c r="A15" t="s">
        <v>76</v>
      </c>
      <c r="B15">
        <v>1</v>
      </c>
      <c r="C15">
        <v>13</v>
      </c>
      <c r="D15">
        <v>5.03</v>
      </c>
      <c r="E15" s="69">
        <v>3.96</v>
      </c>
      <c r="F15" s="70">
        <v>9.36</v>
      </c>
      <c r="G15" s="70">
        <v>6.4</v>
      </c>
      <c r="H15" s="90">
        <f t="shared" si="0"/>
        <v>186.0834990059642</v>
      </c>
      <c r="I15" s="72">
        <v>3.07</v>
      </c>
      <c r="J15" s="73">
        <v>11.2</v>
      </c>
      <c r="K15" s="73">
        <v>4.96</v>
      </c>
      <c r="L15" s="91">
        <f t="shared" si="1"/>
        <v>222.66401590457252</v>
      </c>
      <c r="M15" s="75">
        <v>2.01</v>
      </c>
      <c r="N15" s="76">
        <v>11.43</v>
      </c>
      <c r="O15" s="76">
        <v>3.25</v>
      </c>
      <c r="P15" s="92">
        <f t="shared" si="2"/>
        <v>227.23658051689858</v>
      </c>
      <c r="Q15" s="78">
        <v>0.43</v>
      </c>
      <c r="R15" s="79">
        <v>4.49</v>
      </c>
      <c r="S15" s="79">
        <v>0.7</v>
      </c>
      <c r="T15" s="93">
        <f t="shared" si="3"/>
        <v>89.26441351888667</v>
      </c>
      <c r="U15" s="81">
        <v>0.46</v>
      </c>
      <c r="V15" s="82">
        <v>5.01</v>
      </c>
      <c r="W15" s="82">
        <v>0.74</v>
      </c>
      <c r="X15" s="94">
        <f t="shared" si="4"/>
        <v>99.60238568588468</v>
      </c>
      <c r="Y15" s="84">
        <v>0.28</v>
      </c>
      <c r="Z15" s="85">
        <v>2.86</v>
      </c>
      <c r="AA15" s="85">
        <v>0.45</v>
      </c>
      <c r="AB15" s="95">
        <f t="shared" si="5"/>
        <v>56.85884691848906</v>
      </c>
      <c r="AC15" s="87">
        <v>0.26</v>
      </c>
      <c r="AD15" s="88">
        <v>5.97</v>
      </c>
      <c r="AE15" s="88">
        <v>0.42</v>
      </c>
      <c r="AF15" s="96">
        <f t="shared" si="6"/>
        <v>118.68787276341948</v>
      </c>
    </row>
    <row r="16" spans="1:32" ht="12.75">
      <c r="A16" t="s">
        <v>76</v>
      </c>
      <c r="B16">
        <v>2</v>
      </c>
      <c r="C16">
        <v>46</v>
      </c>
      <c r="D16">
        <v>23.06</v>
      </c>
      <c r="E16" s="69">
        <v>13.14</v>
      </c>
      <c r="F16" s="70">
        <v>31.03</v>
      </c>
      <c r="G16" s="70">
        <v>4.68</v>
      </c>
      <c r="H16" s="90">
        <f t="shared" si="0"/>
        <v>134.56201214223768</v>
      </c>
      <c r="I16" s="72">
        <v>9.41</v>
      </c>
      <c r="J16" s="73">
        <v>34.37</v>
      </c>
      <c r="K16" s="73">
        <v>3.35</v>
      </c>
      <c r="L16" s="91">
        <f t="shared" si="1"/>
        <v>149.04596704249784</v>
      </c>
      <c r="M16" s="75">
        <v>4.92</v>
      </c>
      <c r="N16" s="76">
        <v>27.98</v>
      </c>
      <c r="O16" s="76">
        <v>1.75</v>
      </c>
      <c r="P16" s="92">
        <f t="shared" si="2"/>
        <v>121.33564614050304</v>
      </c>
      <c r="Q16" s="78">
        <v>2.19</v>
      </c>
      <c r="R16" s="79">
        <v>22.77</v>
      </c>
      <c r="S16" s="79">
        <v>0.78</v>
      </c>
      <c r="T16" s="93">
        <f t="shared" si="3"/>
        <v>98.74241110147442</v>
      </c>
      <c r="U16" s="81">
        <v>2.51</v>
      </c>
      <c r="V16" s="82">
        <v>27.36</v>
      </c>
      <c r="W16" s="82">
        <v>0.89</v>
      </c>
      <c r="X16" s="94">
        <f t="shared" si="4"/>
        <v>118.64700780572419</v>
      </c>
      <c r="Y16" s="84">
        <v>1.8</v>
      </c>
      <c r="Z16" s="85">
        <v>18.58</v>
      </c>
      <c r="AA16" s="85">
        <v>0.64</v>
      </c>
      <c r="AB16" s="95">
        <f t="shared" si="5"/>
        <v>80.5724197745013</v>
      </c>
      <c r="AC16" s="87">
        <v>1.32</v>
      </c>
      <c r="AD16" s="88">
        <v>30.19</v>
      </c>
      <c r="AE16" s="88">
        <v>0.47</v>
      </c>
      <c r="AF16" s="96">
        <f t="shared" si="6"/>
        <v>130.91934084995665</v>
      </c>
    </row>
    <row r="17" spans="1:32" ht="12.75">
      <c r="A17" t="s">
        <v>76</v>
      </c>
      <c r="B17">
        <v>3</v>
      </c>
      <c r="C17">
        <v>55</v>
      </c>
      <c r="D17">
        <v>25.25</v>
      </c>
      <c r="E17" s="69">
        <v>10.98</v>
      </c>
      <c r="F17" s="70">
        <v>25.94</v>
      </c>
      <c r="G17" s="70">
        <v>3.56</v>
      </c>
      <c r="H17" s="90">
        <f t="shared" si="0"/>
        <v>102.73267326732673</v>
      </c>
      <c r="I17" s="72">
        <v>6.77</v>
      </c>
      <c r="J17" s="73">
        <v>24.71</v>
      </c>
      <c r="K17" s="73">
        <v>2.2</v>
      </c>
      <c r="L17" s="91">
        <f t="shared" si="1"/>
        <v>97.86138613861385</v>
      </c>
      <c r="M17" s="75">
        <v>3.69</v>
      </c>
      <c r="N17" s="76">
        <v>20.97</v>
      </c>
      <c r="O17" s="76">
        <v>1.2</v>
      </c>
      <c r="P17" s="92">
        <f t="shared" si="2"/>
        <v>83.04950495049505</v>
      </c>
      <c r="Q17" s="78">
        <v>3.07</v>
      </c>
      <c r="R17" s="79">
        <v>31.92</v>
      </c>
      <c r="S17" s="79">
        <v>0.99</v>
      </c>
      <c r="T17" s="93">
        <f t="shared" si="3"/>
        <v>126.41584158415841</v>
      </c>
      <c r="U17" s="81">
        <v>1.44</v>
      </c>
      <c r="V17" s="82">
        <v>15.76</v>
      </c>
      <c r="W17" s="82">
        <v>0.47</v>
      </c>
      <c r="X17" s="94">
        <f t="shared" si="4"/>
        <v>62.415841584158414</v>
      </c>
      <c r="Y17" s="84">
        <v>2.56</v>
      </c>
      <c r="Z17" s="85">
        <v>26.45</v>
      </c>
      <c r="AA17" s="85">
        <v>0.83</v>
      </c>
      <c r="AB17" s="95">
        <f t="shared" si="5"/>
        <v>104.75247524752476</v>
      </c>
      <c r="AC17" s="87">
        <v>1.16</v>
      </c>
      <c r="AD17" s="88">
        <v>26.42</v>
      </c>
      <c r="AE17" s="88">
        <v>0.38</v>
      </c>
      <c r="AF17" s="96">
        <f t="shared" si="6"/>
        <v>104.63366336633663</v>
      </c>
    </row>
    <row r="18" spans="1:32" ht="12.75">
      <c r="A18" t="s">
        <v>76</v>
      </c>
      <c r="B18">
        <v>4</v>
      </c>
      <c r="C18">
        <v>54</v>
      </c>
      <c r="D18">
        <v>31.3</v>
      </c>
      <c r="E18" s="69">
        <v>9.09</v>
      </c>
      <c r="F18" s="70">
        <v>21.48</v>
      </c>
      <c r="G18" s="70">
        <v>2.3</v>
      </c>
      <c r="H18" s="90">
        <f t="shared" si="0"/>
        <v>68.6261980830671</v>
      </c>
      <c r="I18" s="72">
        <v>6.4</v>
      </c>
      <c r="J18" s="73">
        <v>23.36</v>
      </c>
      <c r="K18" s="73">
        <v>1.62</v>
      </c>
      <c r="L18" s="91">
        <f t="shared" si="1"/>
        <v>74.63258785942492</v>
      </c>
      <c r="M18" s="75">
        <v>6.02</v>
      </c>
      <c r="N18" s="76">
        <v>34.27</v>
      </c>
      <c r="O18" s="76">
        <v>1.53</v>
      </c>
      <c r="P18" s="92">
        <f t="shared" si="2"/>
        <v>109.48881789137381</v>
      </c>
      <c r="Q18" s="78">
        <v>2.86</v>
      </c>
      <c r="R18" s="79">
        <v>29.79</v>
      </c>
      <c r="S18" s="79">
        <v>0.72</v>
      </c>
      <c r="T18" s="93">
        <f t="shared" si="3"/>
        <v>95.17571884984025</v>
      </c>
      <c r="U18" s="81">
        <v>3.78</v>
      </c>
      <c r="V18" s="82">
        <v>41.25</v>
      </c>
      <c r="W18" s="82">
        <v>0.96</v>
      </c>
      <c r="X18" s="94">
        <f t="shared" si="4"/>
        <v>131.78913738019168</v>
      </c>
      <c r="Y18" s="84">
        <v>4.03</v>
      </c>
      <c r="Z18" s="85">
        <v>41.65</v>
      </c>
      <c r="AA18" s="85">
        <v>1.02</v>
      </c>
      <c r="AB18" s="95">
        <f t="shared" si="5"/>
        <v>133.06709265175718</v>
      </c>
      <c r="AC18" s="87">
        <v>1.31</v>
      </c>
      <c r="AD18" s="88">
        <v>29.79</v>
      </c>
      <c r="AE18" s="88">
        <v>0.33</v>
      </c>
      <c r="AF18" s="96">
        <f t="shared" si="6"/>
        <v>95.17571884984025</v>
      </c>
    </row>
    <row r="19" spans="1:32" ht="12.75">
      <c r="A19" t="s">
        <v>76</v>
      </c>
      <c r="B19" t="s">
        <v>77</v>
      </c>
      <c r="C19">
        <v>27</v>
      </c>
      <c r="D19">
        <v>15.36</v>
      </c>
      <c r="E19" s="69">
        <v>5.16</v>
      </c>
      <c r="F19" s="70">
        <v>12.2</v>
      </c>
      <c r="G19" s="70">
        <v>2.96</v>
      </c>
      <c r="H19" s="90">
        <f t="shared" si="0"/>
        <v>79.42708333333334</v>
      </c>
      <c r="I19" s="72">
        <v>1.74</v>
      </c>
      <c r="J19" s="73">
        <v>6.35</v>
      </c>
      <c r="K19" s="73">
        <v>1</v>
      </c>
      <c r="L19" s="91">
        <f t="shared" si="1"/>
        <v>41.34114583333333</v>
      </c>
      <c r="M19" s="75">
        <v>0.94</v>
      </c>
      <c r="N19" s="76">
        <v>5.35</v>
      </c>
      <c r="O19" s="76">
        <v>0.54</v>
      </c>
      <c r="P19" s="92">
        <f t="shared" si="2"/>
        <v>34.830729166666664</v>
      </c>
      <c r="Q19" s="78">
        <v>1.06</v>
      </c>
      <c r="R19" s="79">
        <v>11.02</v>
      </c>
      <c r="S19" s="79">
        <v>0.61</v>
      </c>
      <c r="T19" s="93">
        <f t="shared" si="3"/>
        <v>71.74479166666666</v>
      </c>
      <c r="U19" s="81">
        <v>0.97</v>
      </c>
      <c r="V19" s="82">
        <v>10.61</v>
      </c>
      <c r="W19" s="82">
        <v>0.56</v>
      </c>
      <c r="X19" s="94">
        <f t="shared" si="4"/>
        <v>69.07552083333334</v>
      </c>
      <c r="Y19" s="84">
        <v>1.01</v>
      </c>
      <c r="Z19" s="85">
        <v>10.47</v>
      </c>
      <c r="AA19" s="85">
        <v>0.58</v>
      </c>
      <c r="AB19" s="95">
        <f t="shared" si="5"/>
        <v>68.16406250000001</v>
      </c>
      <c r="AC19" s="87">
        <v>0.33</v>
      </c>
      <c r="AD19" s="88">
        <v>7.63</v>
      </c>
      <c r="AE19" s="88">
        <v>0.19</v>
      </c>
      <c r="AF19" s="96">
        <f t="shared" si="6"/>
        <v>49.67447916666667</v>
      </c>
    </row>
    <row r="20" spans="1:32" ht="12.75">
      <c r="A20" t="s">
        <v>78</v>
      </c>
      <c r="B20" t="s">
        <v>79</v>
      </c>
      <c r="C20">
        <v>5</v>
      </c>
      <c r="D20">
        <v>2.15</v>
      </c>
      <c r="E20" s="69">
        <v>1.82</v>
      </c>
      <c r="F20" s="70">
        <v>4.29</v>
      </c>
      <c r="G20" s="70">
        <v>6.59</v>
      </c>
      <c r="H20" s="90">
        <f t="shared" si="0"/>
        <v>199.53488372093025</v>
      </c>
      <c r="I20" s="72">
        <v>0.63</v>
      </c>
      <c r="J20" s="73">
        <v>2.29</v>
      </c>
      <c r="K20" s="73">
        <v>2.27</v>
      </c>
      <c r="L20" s="91">
        <f t="shared" si="1"/>
        <v>106.51162790697674</v>
      </c>
      <c r="M20" s="75">
        <v>0.36</v>
      </c>
      <c r="N20" s="76">
        <v>2.06</v>
      </c>
      <c r="O20" s="76">
        <v>1.31</v>
      </c>
      <c r="P20" s="92">
        <f t="shared" si="2"/>
        <v>95.81395348837209</v>
      </c>
      <c r="Q20" s="78">
        <v>0.1</v>
      </c>
      <c r="R20" s="79">
        <v>1.05</v>
      </c>
      <c r="S20" s="79">
        <v>0.37</v>
      </c>
      <c r="T20" s="93">
        <f t="shared" si="3"/>
        <v>48.83720930232558</v>
      </c>
      <c r="U20" s="81">
        <v>0.13</v>
      </c>
      <c r="V20" s="82">
        <v>1.46</v>
      </c>
      <c r="W20" s="82">
        <v>0.48</v>
      </c>
      <c r="X20" s="94">
        <f t="shared" si="4"/>
        <v>67.90697674418604</v>
      </c>
      <c r="Y20" s="84">
        <v>0.15</v>
      </c>
      <c r="Z20" s="85">
        <v>1.57</v>
      </c>
      <c r="AA20" s="85">
        <v>0.55</v>
      </c>
      <c r="AB20" s="95">
        <f t="shared" si="5"/>
        <v>73.0232558139535</v>
      </c>
      <c r="AC20" s="87">
        <v>0.04</v>
      </c>
      <c r="AD20" s="88">
        <v>0.98</v>
      </c>
      <c r="AE20" s="88">
        <v>0.16</v>
      </c>
      <c r="AF20" s="96">
        <f t="shared" si="6"/>
        <v>45.58139534883721</v>
      </c>
    </row>
    <row r="21" spans="1:32" ht="12.75">
      <c r="A21" t="s">
        <v>78</v>
      </c>
      <c r="B21" t="s">
        <v>80</v>
      </c>
      <c r="C21">
        <v>50</v>
      </c>
      <c r="D21">
        <v>26.26</v>
      </c>
      <c r="E21" s="69">
        <v>13.6</v>
      </c>
      <c r="F21" s="70">
        <v>32.13</v>
      </c>
      <c r="G21" s="70">
        <v>4.49</v>
      </c>
      <c r="H21" s="90">
        <f t="shared" si="0"/>
        <v>122.35338918507234</v>
      </c>
      <c r="I21" s="72">
        <v>6.83</v>
      </c>
      <c r="J21" s="73">
        <v>24.95</v>
      </c>
      <c r="K21" s="73">
        <v>2.26</v>
      </c>
      <c r="L21" s="91">
        <f t="shared" si="1"/>
        <v>95.011424219345</v>
      </c>
      <c r="M21" s="75">
        <v>4.84</v>
      </c>
      <c r="N21" s="76">
        <v>27.52</v>
      </c>
      <c r="O21" s="76">
        <v>1.6</v>
      </c>
      <c r="P21" s="92">
        <f t="shared" si="2"/>
        <v>104.79817212490478</v>
      </c>
      <c r="Q21" s="78">
        <v>2.38</v>
      </c>
      <c r="R21" s="79">
        <v>24.82</v>
      </c>
      <c r="S21" s="79">
        <v>0.79</v>
      </c>
      <c r="T21" s="93">
        <f t="shared" si="3"/>
        <v>94.51637471439452</v>
      </c>
      <c r="U21" s="81">
        <v>1.6</v>
      </c>
      <c r="V21" s="82">
        <v>17.46</v>
      </c>
      <c r="W21" s="82">
        <v>0.53</v>
      </c>
      <c r="X21" s="94">
        <f t="shared" si="4"/>
        <v>66.48895658796648</v>
      </c>
      <c r="Y21" s="84">
        <v>2.13</v>
      </c>
      <c r="Z21" s="85">
        <v>21.99</v>
      </c>
      <c r="AA21" s="85">
        <v>0.7</v>
      </c>
      <c r="AB21" s="95">
        <f t="shared" si="5"/>
        <v>83.73952779893374</v>
      </c>
      <c r="AC21" s="87">
        <v>1.34</v>
      </c>
      <c r="AD21" s="88">
        <v>30.54</v>
      </c>
      <c r="AE21" s="88">
        <v>0.44</v>
      </c>
      <c r="AF21" s="96">
        <f t="shared" si="6"/>
        <v>116.2985529322163</v>
      </c>
    </row>
    <row r="22" spans="1:32" ht="12.75">
      <c r="A22" t="s">
        <v>78</v>
      </c>
      <c r="B22" t="s">
        <v>81</v>
      </c>
      <c r="C22">
        <v>73</v>
      </c>
      <c r="D22">
        <v>36.26</v>
      </c>
      <c r="E22" s="69">
        <v>10.71</v>
      </c>
      <c r="F22" s="70">
        <v>25.29</v>
      </c>
      <c r="G22" s="70">
        <v>2.4</v>
      </c>
      <c r="H22" s="90">
        <f t="shared" si="0"/>
        <v>69.74627688913402</v>
      </c>
      <c r="I22" s="72">
        <v>8.47</v>
      </c>
      <c r="J22" s="73">
        <v>30.94</v>
      </c>
      <c r="K22" s="73">
        <v>1.9</v>
      </c>
      <c r="L22" s="91">
        <f t="shared" si="1"/>
        <v>85.32818532818534</v>
      </c>
      <c r="M22" s="75">
        <v>6.94</v>
      </c>
      <c r="N22" s="76">
        <v>39.46</v>
      </c>
      <c r="O22" s="76">
        <v>1.56</v>
      </c>
      <c r="P22" s="92">
        <f t="shared" si="2"/>
        <v>108.82515168229455</v>
      </c>
      <c r="Q22" s="78">
        <v>3.04</v>
      </c>
      <c r="R22" s="79">
        <v>31.64</v>
      </c>
      <c r="S22" s="79">
        <v>0.68</v>
      </c>
      <c r="T22" s="93">
        <f t="shared" si="3"/>
        <v>87.25868725868726</v>
      </c>
      <c r="U22" s="81">
        <v>3.35</v>
      </c>
      <c r="V22" s="82">
        <v>36.56</v>
      </c>
      <c r="W22" s="82">
        <v>0.75</v>
      </c>
      <c r="X22" s="94">
        <f t="shared" si="4"/>
        <v>100.82735797021512</v>
      </c>
      <c r="Y22" s="84">
        <v>2.93</v>
      </c>
      <c r="Z22" s="85">
        <v>30.34</v>
      </c>
      <c r="AA22" s="85">
        <v>0.66</v>
      </c>
      <c r="AB22" s="95">
        <f t="shared" si="5"/>
        <v>83.6734693877551</v>
      </c>
      <c r="AC22" s="87">
        <v>1.01</v>
      </c>
      <c r="AD22" s="88">
        <v>23.1</v>
      </c>
      <c r="AE22" s="88">
        <v>0.23</v>
      </c>
      <c r="AF22" s="96">
        <f t="shared" si="6"/>
        <v>63.70656370656371</v>
      </c>
    </row>
    <row r="23" spans="1:32" ht="12.75">
      <c r="A23" t="s">
        <v>78</v>
      </c>
      <c r="B23" t="s">
        <v>82</v>
      </c>
      <c r="C23">
        <v>60</v>
      </c>
      <c r="D23">
        <v>30.68</v>
      </c>
      <c r="E23" s="69">
        <v>15.55</v>
      </c>
      <c r="F23" s="70">
        <v>36.73</v>
      </c>
      <c r="G23" s="70">
        <v>4</v>
      </c>
      <c r="H23" s="90">
        <f t="shared" si="0"/>
        <v>119.71968709256844</v>
      </c>
      <c r="I23" s="72">
        <v>10.69</v>
      </c>
      <c r="J23" s="73">
        <v>39.05</v>
      </c>
      <c r="K23" s="73">
        <v>2.75</v>
      </c>
      <c r="L23" s="91">
        <f t="shared" si="1"/>
        <v>127.28161668839635</v>
      </c>
      <c r="M23" s="75">
        <v>5.13</v>
      </c>
      <c r="N23" s="76">
        <v>29.2</v>
      </c>
      <c r="O23" s="76">
        <v>1.32</v>
      </c>
      <c r="P23" s="92">
        <f t="shared" si="2"/>
        <v>95.17601043024771</v>
      </c>
      <c r="Q23" s="78">
        <v>3.82</v>
      </c>
      <c r="R23" s="79">
        <v>39.75</v>
      </c>
      <c r="S23" s="79">
        <v>0.98</v>
      </c>
      <c r="T23" s="93">
        <f t="shared" si="3"/>
        <v>129.5632333767927</v>
      </c>
      <c r="U23" s="81">
        <v>3.92</v>
      </c>
      <c r="V23" s="82">
        <v>42.79</v>
      </c>
      <c r="W23" s="82">
        <v>1.01</v>
      </c>
      <c r="X23" s="94">
        <f t="shared" si="4"/>
        <v>139.47196870925686</v>
      </c>
      <c r="Y23" s="84">
        <v>4.01</v>
      </c>
      <c r="Z23" s="85">
        <v>41.4</v>
      </c>
      <c r="AA23" s="85">
        <v>1.03</v>
      </c>
      <c r="AB23" s="95">
        <f t="shared" si="5"/>
        <v>134.9413298565841</v>
      </c>
      <c r="AC23" s="87">
        <v>1.79</v>
      </c>
      <c r="AD23" s="88">
        <v>40.9</v>
      </c>
      <c r="AE23" s="88">
        <v>0.46</v>
      </c>
      <c r="AF23" s="96">
        <f t="shared" si="6"/>
        <v>133.3116036505867</v>
      </c>
    </row>
    <row r="24" spans="1:32" ht="12.75">
      <c r="A24" t="s">
        <v>78</v>
      </c>
      <c r="B24" t="s">
        <v>28</v>
      </c>
      <c r="C24">
        <v>7</v>
      </c>
      <c r="D24">
        <v>4.65</v>
      </c>
      <c r="E24" s="69">
        <v>0.66</v>
      </c>
      <c r="F24" s="70">
        <v>1.55</v>
      </c>
      <c r="G24" s="70">
        <v>1.17</v>
      </c>
      <c r="H24" s="90">
        <f t="shared" si="0"/>
        <v>33.33333333333333</v>
      </c>
      <c r="I24" s="72">
        <v>0.76</v>
      </c>
      <c r="J24" s="73">
        <v>2.78</v>
      </c>
      <c r="K24" s="73">
        <v>1.35</v>
      </c>
      <c r="L24" s="91">
        <f t="shared" si="1"/>
        <v>59.784946236559136</v>
      </c>
      <c r="M24" s="75">
        <v>0.31</v>
      </c>
      <c r="N24" s="76">
        <v>1.76</v>
      </c>
      <c r="O24" s="76">
        <v>0.55</v>
      </c>
      <c r="P24" s="92">
        <f t="shared" si="2"/>
        <v>37.8494623655914</v>
      </c>
      <c r="Q24" s="78">
        <v>0.26</v>
      </c>
      <c r="R24" s="79">
        <v>2.74</v>
      </c>
      <c r="S24" s="79">
        <v>0.47</v>
      </c>
      <c r="T24" s="93">
        <f t="shared" si="3"/>
        <v>58.924731182795696</v>
      </c>
      <c r="U24" s="81">
        <v>0.16</v>
      </c>
      <c r="V24" s="82">
        <v>1.72</v>
      </c>
      <c r="W24" s="82">
        <v>0.28</v>
      </c>
      <c r="X24" s="94">
        <f t="shared" si="4"/>
        <v>36.98924731182795</v>
      </c>
      <c r="Y24" s="84">
        <v>0.45</v>
      </c>
      <c r="Z24" s="85">
        <v>4.7</v>
      </c>
      <c r="AA24" s="85">
        <v>0.81</v>
      </c>
      <c r="AB24" s="95">
        <f t="shared" si="5"/>
        <v>101.0752688172043</v>
      </c>
      <c r="AC24" s="87">
        <v>0.2</v>
      </c>
      <c r="AD24" s="88">
        <v>4.48</v>
      </c>
      <c r="AE24" s="88">
        <v>0.35</v>
      </c>
      <c r="AF24" s="96">
        <f t="shared" si="6"/>
        <v>96.34408602150538</v>
      </c>
    </row>
    <row r="25" spans="1:32" ht="12.75">
      <c r="A25" t="s">
        <v>14</v>
      </c>
      <c r="B25" t="s">
        <v>15</v>
      </c>
      <c r="C25">
        <v>11</v>
      </c>
      <c r="D25">
        <v>7.04</v>
      </c>
      <c r="E25" s="69">
        <v>0.6</v>
      </c>
      <c r="F25" s="70">
        <v>1.42</v>
      </c>
      <c r="G25" s="70">
        <v>0.67</v>
      </c>
      <c r="H25" s="90">
        <f t="shared" si="0"/>
        <v>20.170454545454543</v>
      </c>
      <c r="I25" s="72">
        <v>0.67</v>
      </c>
      <c r="J25" s="73">
        <v>2.44</v>
      </c>
      <c r="K25" s="73">
        <v>0.75</v>
      </c>
      <c r="L25" s="91">
        <f t="shared" si="1"/>
        <v>34.65909090909091</v>
      </c>
      <c r="M25" s="75">
        <v>0.15</v>
      </c>
      <c r="N25" s="76">
        <v>0.83</v>
      </c>
      <c r="O25" s="76">
        <v>0.16</v>
      </c>
      <c r="P25" s="92">
        <f t="shared" si="2"/>
        <v>11.789772727272727</v>
      </c>
      <c r="Q25" s="78">
        <v>0.26</v>
      </c>
      <c r="R25" s="79">
        <v>2.74</v>
      </c>
      <c r="S25" s="79">
        <v>0.29</v>
      </c>
      <c r="T25" s="93">
        <f t="shared" si="3"/>
        <v>38.92045454545455</v>
      </c>
      <c r="U25" s="81">
        <v>0.29</v>
      </c>
      <c r="V25" s="82">
        <v>3.12</v>
      </c>
      <c r="W25" s="82">
        <v>0.32</v>
      </c>
      <c r="X25" s="94">
        <f t="shared" si="4"/>
        <v>44.31818181818182</v>
      </c>
      <c r="Y25" s="84">
        <v>0.63</v>
      </c>
      <c r="Z25" s="85">
        <v>6.53</v>
      </c>
      <c r="AA25" s="85">
        <v>0.71</v>
      </c>
      <c r="AB25" s="95">
        <f t="shared" si="5"/>
        <v>92.75568181818183</v>
      </c>
      <c r="AC25" s="87">
        <v>0.09</v>
      </c>
      <c r="AD25" s="88">
        <v>2</v>
      </c>
      <c r="AE25" s="88">
        <v>0.1</v>
      </c>
      <c r="AF25" s="96">
        <f t="shared" si="6"/>
        <v>28.40909090909091</v>
      </c>
    </row>
    <row r="26" spans="1:32" ht="12.75">
      <c r="A26" t="s">
        <v>14</v>
      </c>
      <c r="B26" s="97">
        <v>42278</v>
      </c>
      <c r="C26">
        <v>15</v>
      </c>
      <c r="D26">
        <v>7.15</v>
      </c>
      <c r="E26" s="69">
        <v>1.33</v>
      </c>
      <c r="F26" s="70">
        <v>3.13</v>
      </c>
      <c r="G26" s="70">
        <v>1.58</v>
      </c>
      <c r="H26" s="90">
        <f t="shared" si="0"/>
        <v>43.77622377622377</v>
      </c>
      <c r="I26" s="72">
        <v>0.84</v>
      </c>
      <c r="J26" s="73">
        <v>3.08</v>
      </c>
      <c r="K26" s="73">
        <v>1.01</v>
      </c>
      <c r="L26" s="91">
        <f t="shared" si="1"/>
        <v>43.07692307692307</v>
      </c>
      <c r="M26" s="75">
        <v>0.46</v>
      </c>
      <c r="N26" s="76">
        <v>2.62</v>
      </c>
      <c r="O26" s="76">
        <v>0.55</v>
      </c>
      <c r="P26" s="92">
        <f t="shared" si="2"/>
        <v>36.64335664335665</v>
      </c>
      <c r="Q26" s="78">
        <v>0.51</v>
      </c>
      <c r="R26" s="79">
        <v>5.33</v>
      </c>
      <c r="S26" s="79">
        <v>0.61</v>
      </c>
      <c r="T26" s="93">
        <f t="shared" si="3"/>
        <v>74.54545454545455</v>
      </c>
      <c r="U26" s="81">
        <v>0.55</v>
      </c>
      <c r="V26" s="82">
        <v>5.96</v>
      </c>
      <c r="W26" s="82">
        <v>0.65</v>
      </c>
      <c r="X26" s="94">
        <f t="shared" si="4"/>
        <v>83.35664335664336</v>
      </c>
      <c r="Y26" s="84">
        <v>0.85</v>
      </c>
      <c r="Z26" s="85">
        <v>8.8</v>
      </c>
      <c r="AA26" s="85">
        <v>1.01</v>
      </c>
      <c r="AB26" s="95">
        <f t="shared" si="5"/>
        <v>123.07692307692308</v>
      </c>
      <c r="AC26" s="87">
        <v>0.1</v>
      </c>
      <c r="AD26" s="88">
        <v>2.18</v>
      </c>
      <c r="AE26" s="88">
        <v>0.11</v>
      </c>
      <c r="AF26" s="96">
        <f t="shared" si="6"/>
        <v>30.48951048951049</v>
      </c>
    </row>
    <row r="27" spans="1:32" ht="12.75">
      <c r="A27" t="s">
        <v>14</v>
      </c>
      <c r="B27" t="s">
        <v>16</v>
      </c>
      <c r="C27">
        <v>28</v>
      </c>
      <c r="D27">
        <v>16.26</v>
      </c>
      <c r="E27" s="69">
        <v>5.3</v>
      </c>
      <c r="F27" s="70">
        <v>12.51</v>
      </c>
      <c r="G27" s="70">
        <v>2.67</v>
      </c>
      <c r="H27" s="90">
        <f t="shared" si="0"/>
        <v>76.93726937269372</v>
      </c>
      <c r="I27" s="72">
        <v>2.24</v>
      </c>
      <c r="J27" s="73">
        <v>8.19</v>
      </c>
      <c r="K27" s="73">
        <v>1.13</v>
      </c>
      <c r="L27" s="91">
        <f t="shared" si="1"/>
        <v>50.3690036900369</v>
      </c>
      <c r="M27" s="75">
        <v>1.36</v>
      </c>
      <c r="N27" s="76">
        <v>7.72</v>
      </c>
      <c r="O27" s="76">
        <v>0.68</v>
      </c>
      <c r="P27" s="92">
        <f t="shared" si="2"/>
        <v>47.478474784747846</v>
      </c>
      <c r="Q27" s="78">
        <v>1.1</v>
      </c>
      <c r="R27" s="79">
        <v>11.48</v>
      </c>
      <c r="S27" s="79">
        <v>0.56</v>
      </c>
      <c r="T27" s="93">
        <f t="shared" si="3"/>
        <v>70.60270602706026</v>
      </c>
      <c r="U27" s="81">
        <v>1.64</v>
      </c>
      <c r="V27" s="82">
        <v>17.9</v>
      </c>
      <c r="W27" s="82">
        <v>0.83</v>
      </c>
      <c r="X27" s="94">
        <f t="shared" si="4"/>
        <v>110.08610086100859</v>
      </c>
      <c r="Y27" s="84">
        <v>2.58</v>
      </c>
      <c r="Z27" s="85">
        <v>26.65</v>
      </c>
      <c r="AA27" s="85">
        <v>1.3</v>
      </c>
      <c r="AB27" s="95">
        <f t="shared" si="5"/>
        <v>163.8991389913899</v>
      </c>
      <c r="AC27" s="87">
        <v>0.49</v>
      </c>
      <c r="AD27" s="88">
        <v>11.17</v>
      </c>
      <c r="AE27" s="88">
        <v>0.25</v>
      </c>
      <c r="AF27" s="96">
        <f t="shared" si="6"/>
        <v>68.69618696186961</v>
      </c>
    </row>
    <row r="28" spans="1:32" ht="12.75">
      <c r="A28" t="s">
        <v>14</v>
      </c>
      <c r="B28" t="s">
        <v>17</v>
      </c>
      <c r="C28">
        <v>41</v>
      </c>
      <c r="D28">
        <v>23.24</v>
      </c>
      <c r="E28" s="69">
        <v>8.93</v>
      </c>
      <c r="F28" s="70">
        <v>21.09</v>
      </c>
      <c r="G28" s="70">
        <v>3.13</v>
      </c>
      <c r="H28" s="90">
        <f t="shared" si="0"/>
        <v>90.74870912220311</v>
      </c>
      <c r="I28" s="72">
        <v>5.19</v>
      </c>
      <c r="J28" s="73">
        <v>18.94</v>
      </c>
      <c r="K28" s="73">
        <v>1.82</v>
      </c>
      <c r="L28" s="91">
        <f t="shared" si="1"/>
        <v>81.4974182444062</v>
      </c>
      <c r="M28" s="75">
        <v>3.29</v>
      </c>
      <c r="N28" s="76">
        <v>18.71</v>
      </c>
      <c r="O28" s="76">
        <v>1.15</v>
      </c>
      <c r="P28" s="92">
        <f t="shared" si="2"/>
        <v>80.50774526678141</v>
      </c>
      <c r="Q28" s="78">
        <v>3.13</v>
      </c>
      <c r="R28" s="79">
        <v>32.64</v>
      </c>
      <c r="S28" s="79">
        <v>1.1</v>
      </c>
      <c r="T28" s="93">
        <f t="shared" si="3"/>
        <v>140.447504302926</v>
      </c>
      <c r="U28" s="81">
        <v>1.9</v>
      </c>
      <c r="V28" s="82">
        <v>20.73</v>
      </c>
      <c r="W28" s="82">
        <v>0.66</v>
      </c>
      <c r="X28" s="94">
        <f t="shared" si="4"/>
        <v>89.19965576592084</v>
      </c>
      <c r="Y28" s="84">
        <v>1.84</v>
      </c>
      <c r="Z28" s="85">
        <v>19.02</v>
      </c>
      <c r="AA28" s="85">
        <v>0.64</v>
      </c>
      <c r="AB28" s="95">
        <f t="shared" si="5"/>
        <v>81.84165232358004</v>
      </c>
      <c r="AC28" s="87">
        <v>0.77</v>
      </c>
      <c r="AD28" s="88">
        <v>17.46</v>
      </c>
      <c r="AE28" s="88">
        <v>0.27</v>
      </c>
      <c r="AF28" s="96">
        <f t="shared" si="6"/>
        <v>75.1290877796902</v>
      </c>
    </row>
    <row r="29" spans="1:32" ht="12.75">
      <c r="A29" t="s">
        <v>14</v>
      </c>
      <c r="B29" t="s">
        <v>18</v>
      </c>
      <c r="C29">
        <v>45</v>
      </c>
      <c r="D29">
        <v>24.04</v>
      </c>
      <c r="E29" s="69">
        <v>12.63</v>
      </c>
      <c r="F29" s="70">
        <v>29.84</v>
      </c>
      <c r="G29" s="70">
        <v>4.34</v>
      </c>
      <c r="H29" s="90">
        <f t="shared" si="0"/>
        <v>124.12645590682196</v>
      </c>
      <c r="I29" s="72">
        <v>8.63</v>
      </c>
      <c r="J29" s="73">
        <v>31.5</v>
      </c>
      <c r="K29" s="73">
        <v>2.96</v>
      </c>
      <c r="L29" s="91">
        <f t="shared" si="1"/>
        <v>131.03161397670547</v>
      </c>
      <c r="M29" s="75">
        <v>5.68</v>
      </c>
      <c r="N29" s="76">
        <v>32.32</v>
      </c>
      <c r="O29" s="76">
        <v>1.95</v>
      </c>
      <c r="P29" s="92">
        <f t="shared" si="2"/>
        <v>134.4425956738769</v>
      </c>
      <c r="Q29" s="78">
        <v>2.44</v>
      </c>
      <c r="R29" s="79">
        <v>25.43</v>
      </c>
      <c r="S29" s="79">
        <v>0.84</v>
      </c>
      <c r="T29" s="93">
        <f t="shared" si="3"/>
        <v>105.78202995008319</v>
      </c>
      <c r="U29" s="81">
        <v>2.46</v>
      </c>
      <c r="V29" s="82">
        <v>26.89</v>
      </c>
      <c r="W29" s="82">
        <v>0.85</v>
      </c>
      <c r="X29" s="94">
        <f t="shared" si="4"/>
        <v>111.85524126455908</v>
      </c>
      <c r="Y29" s="84">
        <v>2.24</v>
      </c>
      <c r="Z29" s="85">
        <v>23.17</v>
      </c>
      <c r="AA29" s="85">
        <v>0.77</v>
      </c>
      <c r="AB29" s="95">
        <f t="shared" si="5"/>
        <v>96.38103161397672</v>
      </c>
      <c r="AC29" s="87">
        <v>1.82</v>
      </c>
      <c r="AD29" s="88">
        <v>41.4</v>
      </c>
      <c r="AE29" s="88">
        <v>0.62</v>
      </c>
      <c r="AF29" s="96">
        <f t="shared" si="6"/>
        <v>172.21297836938436</v>
      </c>
    </row>
    <row r="30" spans="1:32" ht="12.75">
      <c r="A30" t="s">
        <v>14</v>
      </c>
      <c r="B30" t="s">
        <v>19</v>
      </c>
      <c r="C30">
        <v>29</v>
      </c>
      <c r="D30">
        <v>10.53</v>
      </c>
      <c r="E30" s="69">
        <v>5.46</v>
      </c>
      <c r="F30" s="70">
        <v>12.89</v>
      </c>
      <c r="G30" s="70">
        <v>4.25</v>
      </c>
      <c r="H30" s="90">
        <f t="shared" si="0"/>
        <v>122.41215574548909</v>
      </c>
      <c r="I30" s="72">
        <v>4.27</v>
      </c>
      <c r="J30" s="73">
        <v>15.61</v>
      </c>
      <c r="K30" s="73">
        <v>3.33</v>
      </c>
      <c r="L30" s="91">
        <f t="shared" si="1"/>
        <v>148.24311490978158</v>
      </c>
      <c r="M30" s="75">
        <v>2.78</v>
      </c>
      <c r="N30" s="76">
        <v>15.8</v>
      </c>
      <c r="O30" s="76">
        <v>2.16</v>
      </c>
      <c r="P30" s="92">
        <f t="shared" si="2"/>
        <v>150.04748338081671</v>
      </c>
      <c r="Q30" s="78">
        <v>1.03</v>
      </c>
      <c r="R30" s="79">
        <v>10.72</v>
      </c>
      <c r="S30" s="79">
        <v>0.8</v>
      </c>
      <c r="T30" s="93">
        <f t="shared" si="3"/>
        <v>101.80436847103516</v>
      </c>
      <c r="U30" s="81">
        <v>1.35</v>
      </c>
      <c r="V30" s="82">
        <v>14.79</v>
      </c>
      <c r="W30" s="82">
        <v>1.05</v>
      </c>
      <c r="X30" s="94">
        <f t="shared" si="4"/>
        <v>140.45584045584044</v>
      </c>
      <c r="Y30" s="84">
        <v>0.86</v>
      </c>
      <c r="Z30" s="85">
        <v>8.87</v>
      </c>
      <c r="AA30" s="85">
        <v>0.67</v>
      </c>
      <c r="AB30" s="95">
        <f t="shared" si="5"/>
        <v>84.23551756885091</v>
      </c>
      <c r="AC30" s="87">
        <v>0.72</v>
      </c>
      <c r="AD30" s="88">
        <v>16.42</v>
      </c>
      <c r="AE30" s="88">
        <v>0.56</v>
      </c>
      <c r="AF30" s="96">
        <f t="shared" si="6"/>
        <v>155.9354226020893</v>
      </c>
    </row>
    <row r="31" spans="1:32" ht="12.75">
      <c r="A31" t="s">
        <v>14</v>
      </c>
      <c r="B31" t="s">
        <v>20</v>
      </c>
      <c r="C31">
        <v>26</v>
      </c>
      <c r="D31">
        <v>11.74</v>
      </c>
      <c r="E31" s="69">
        <v>8.09</v>
      </c>
      <c r="F31" s="70">
        <v>19.11</v>
      </c>
      <c r="G31" s="70">
        <v>5.65</v>
      </c>
      <c r="H31" s="90">
        <f t="shared" si="0"/>
        <v>162.77683134582622</v>
      </c>
      <c r="I31" s="72">
        <v>5.54</v>
      </c>
      <c r="J31" s="73">
        <v>20.23</v>
      </c>
      <c r="K31" s="73">
        <v>3.87</v>
      </c>
      <c r="L31" s="91">
        <f t="shared" si="1"/>
        <v>172.3168654173765</v>
      </c>
      <c r="M31" s="75">
        <v>3.87</v>
      </c>
      <c r="N31" s="76">
        <v>22.01</v>
      </c>
      <c r="O31" s="76">
        <v>2.7</v>
      </c>
      <c r="P31" s="92">
        <f t="shared" si="2"/>
        <v>187.4787052810903</v>
      </c>
      <c r="Q31" s="78">
        <v>1.12</v>
      </c>
      <c r="R31" s="79">
        <v>11.65</v>
      </c>
      <c r="S31" s="79">
        <v>0.78</v>
      </c>
      <c r="T31" s="93">
        <f t="shared" si="3"/>
        <v>99.23339011925043</v>
      </c>
      <c r="U31" s="81">
        <v>0.97</v>
      </c>
      <c r="V31" s="82">
        <v>10.62</v>
      </c>
      <c r="W31" s="82">
        <v>0.68</v>
      </c>
      <c r="X31" s="94">
        <f t="shared" si="4"/>
        <v>90.45996592844973</v>
      </c>
      <c r="Y31" s="84">
        <v>0.67</v>
      </c>
      <c r="Z31" s="85">
        <v>6.96</v>
      </c>
      <c r="AA31" s="85">
        <v>0.47</v>
      </c>
      <c r="AB31" s="95">
        <f t="shared" si="5"/>
        <v>59.28449744463373</v>
      </c>
      <c r="AC31" s="87">
        <v>0.41</v>
      </c>
      <c r="AD31" s="88">
        <v>9.37</v>
      </c>
      <c r="AE31" s="88">
        <v>0.29</v>
      </c>
      <c r="AF31" s="96">
        <f t="shared" si="6"/>
        <v>79.81260647359454</v>
      </c>
    </row>
    <row r="32" spans="1:32" ht="12.75">
      <c r="A32" t="s">
        <v>27</v>
      </c>
      <c r="B32" t="s">
        <v>138</v>
      </c>
      <c r="C32">
        <v>64</v>
      </c>
      <c r="D32">
        <v>31.39</v>
      </c>
      <c r="E32" s="69">
        <v>20.17</v>
      </c>
      <c r="F32" s="70">
        <v>47.64</v>
      </c>
      <c r="G32" s="70">
        <v>5.11</v>
      </c>
      <c r="H32" s="90">
        <f t="shared" si="0"/>
        <v>151.7680790060529</v>
      </c>
      <c r="I32" s="72">
        <v>11.4</v>
      </c>
      <c r="J32" s="73">
        <v>41.63</v>
      </c>
      <c r="K32" s="73">
        <v>2.89</v>
      </c>
      <c r="L32" s="91">
        <f t="shared" si="1"/>
        <v>132.6218540936604</v>
      </c>
      <c r="M32" s="75">
        <v>7.89</v>
      </c>
      <c r="N32" s="76">
        <v>44.88</v>
      </c>
      <c r="O32" s="76">
        <v>2</v>
      </c>
      <c r="P32" s="92">
        <f t="shared" si="2"/>
        <v>142.97546989487097</v>
      </c>
      <c r="Q32" s="78">
        <v>2.85</v>
      </c>
      <c r="R32" s="79">
        <v>29.65</v>
      </c>
      <c r="S32" s="79">
        <v>0.72</v>
      </c>
      <c r="T32" s="93">
        <f t="shared" si="3"/>
        <v>94.4568333864288</v>
      </c>
      <c r="U32" s="81">
        <v>3.33</v>
      </c>
      <c r="V32" s="82">
        <v>36.37</v>
      </c>
      <c r="W32" s="82">
        <v>0.84</v>
      </c>
      <c r="X32" s="94">
        <f t="shared" si="4"/>
        <v>115.86492513539343</v>
      </c>
      <c r="Y32" s="84">
        <v>2.11</v>
      </c>
      <c r="Z32" s="85">
        <v>21.79</v>
      </c>
      <c r="AA32" s="85">
        <v>0.53</v>
      </c>
      <c r="AB32" s="95">
        <f t="shared" si="5"/>
        <v>69.41701178719337</v>
      </c>
      <c r="AC32" s="87">
        <v>1.87</v>
      </c>
      <c r="AD32" s="88">
        <v>42.56</v>
      </c>
      <c r="AE32" s="88">
        <v>0.47</v>
      </c>
      <c r="AF32" s="96">
        <f t="shared" si="6"/>
        <v>135.58458107677603</v>
      </c>
    </row>
    <row r="33" spans="1:32" ht="12.75">
      <c r="A33" t="s">
        <v>27</v>
      </c>
      <c r="B33" t="s">
        <v>139</v>
      </c>
      <c r="C33">
        <v>93</v>
      </c>
      <c r="D33">
        <v>50.66</v>
      </c>
      <c r="E33" s="69">
        <v>16.53</v>
      </c>
      <c r="F33" s="70">
        <v>39.04</v>
      </c>
      <c r="G33" s="70">
        <v>2.84</v>
      </c>
      <c r="H33" s="90">
        <f t="shared" si="0"/>
        <v>77.06277141729176</v>
      </c>
      <c r="I33" s="72">
        <v>12.41</v>
      </c>
      <c r="J33" s="73">
        <v>45.33</v>
      </c>
      <c r="K33" s="73">
        <v>2.13</v>
      </c>
      <c r="L33" s="91">
        <f t="shared" si="1"/>
        <v>89.4788787998421</v>
      </c>
      <c r="M33" s="75">
        <v>7.1</v>
      </c>
      <c r="N33" s="76">
        <v>40.37</v>
      </c>
      <c r="O33" s="76">
        <v>1.22</v>
      </c>
      <c r="P33" s="92">
        <f t="shared" si="2"/>
        <v>79.68811685748125</v>
      </c>
      <c r="Q33" s="78">
        <v>4.05</v>
      </c>
      <c r="R33" s="79">
        <v>42.19</v>
      </c>
      <c r="S33" s="79">
        <v>0.7</v>
      </c>
      <c r="T33" s="93">
        <f t="shared" si="3"/>
        <v>83.28069482826687</v>
      </c>
      <c r="U33" s="81">
        <v>3.61</v>
      </c>
      <c r="V33" s="82">
        <v>39.38</v>
      </c>
      <c r="W33" s="82">
        <v>0.62</v>
      </c>
      <c r="X33" s="94">
        <f t="shared" si="4"/>
        <v>77.73391235688908</v>
      </c>
      <c r="Y33" s="84">
        <v>5.57</v>
      </c>
      <c r="Z33" s="85">
        <v>57.55</v>
      </c>
      <c r="AA33" s="85">
        <v>0.96</v>
      </c>
      <c r="AB33" s="95">
        <f t="shared" si="5"/>
        <v>113.6004737465456</v>
      </c>
      <c r="AC33" s="87">
        <v>1.81</v>
      </c>
      <c r="AD33" s="88">
        <v>41.28</v>
      </c>
      <c r="AE33" s="88">
        <v>0.31</v>
      </c>
      <c r="AF33" s="96">
        <f t="shared" si="6"/>
        <v>81.48440584287407</v>
      </c>
    </row>
    <row r="34" spans="1:32" ht="12.75">
      <c r="A34" t="s">
        <v>27</v>
      </c>
      <c r="B34" t="s">
        <v>140</v>
      </c>
      <c r="C34">
        <v>38</v>
      </c>
      <c r="D34">
        <v>17.95</v>
      </c>
      <c r="E34" s="69">
        <v>5.64</v>
      </c>
      <c r="F34" s="70">
        <v>13.32</v>
      </c>
      <c r="G34" s="70">
        <v>2.32</v>
      </c>
      <c r="H34" s="90">
        <f t="shared" si="0"/>
        <v>74.20612813370474</v>
      </c>
      <c r="I34" s="72">
        <v>3.57</v>
      </c>
      <c r="J34" s="73">
        <v>13.04</v>
      </c>
      <c r="K34" s="73">
        <v>1.47</v>
      </c>
      <c r="L34" s="91">
        <f t="shared" si="1"/>
        <v>72.64623955431755</v>
      </c>
      <c r="M34" s="75">
        <v>2.59</v>
      </c>
      <c r="N34" s="76">
        <v>14.75</v>
      </c>
      <c r="O34" s="76">
        <v>1.07</v>
      </c>
      <c r="P34" s="92">
        <f t="shared" si="2"/>
        <v>82.17270194986072</v>
      </c>
      <c r="Q34" s="78">
        <v>2.7</v>
      </c>
      <c r="R34" s="79">
        <v>28.16</v>
      </c>
      <c r="S34" s="79">
        <v>1.11</v>
      </c>
      <c r="T34" s="93">
        <f t="shared" si="3"/>
        <v>156.88022284122562</v>
      </c>
      <c r="U34" s="81">
        <v>2.22</v>
      </c>
      <c r="V34" s="82">
        <v>24.26</v>
      </c>
      <c r="W34" s="82">
        <v>0.91</v>
      </c>
      <c r="X34" s="94">
        <f t="shared" si="4"/>
        <v>135.1532033426184</v>
      </c>
      <c r="Y34" s="84">
        <v>2</v>
      </c>
      <c r="Z34" s="85">
        <v>20.66</v>
      </c>
      <c r="AA34" s="85">
        <v>0.82</v>
      </c>
      <c r="AB34" s="95">
        <f t="shared" si="5"/>
        <v>115.0974930362117</v>
      </c>
      <c r="AC34" s="87">
        <v>0.71</v>
      </c>
      <c r="AD34" s="88">
        <v>16.15</v>
      </c>
      <c r="AE34" s="88">
        <v>0.29</v>
      </c>
      <c r="AF34" s="96">
        <f t="shared" si="6"/>
        <v>89.97214484679665</v>
      </c>
    </row>
    <row r="35" spans="1:32" ht="12.75">
      <c r="A35" t="s">
        <v>30</v>
      </c>
      <c r="B35" t="s">
        <v>31</v>
      </c>
      <c r="C35">
        <v>4</v>
      </c>
      <c r="D35">
        <v>1.95</v>
      </c>
      <c r="E35" s="69">
        <v>0.39</v>
      </c>
      <c r="F35" s="70">
        <v>0.91</v>
      </c>
      <c r="G35" s="70">
        <v>1.67</v>
      </c>
      <c r="H35" s="90">
        <f t="shared" si="0"/>
        <v>46.666666666666664</v>
      </c>
      <c r="I35" s="72">
        <v>1.01</v>
      </c>
      <c r="J35" s="73">
        <v>3.7</v>
      </c>
      <c r="K35" s="73">
        <v>4.39</v>
      </c>
      <c r="L35" s="91">
        <f t="shared" si="1"/>
        <v>189.74358974358975</v>
      </c>
      <c r="M35" s="75">
        <v>0.93</v>
      </c>
      <c r="N35" s="76">
        <v>5.3</v>
      </c>
      <c r="O35" s="76">
        <v>4.05</v>
      </c>
      <c r="P35" s="92">
        <f t="shared" si="2"/>
        <v>271.7948717948718</v>
      </c>
      <c r="Q35" s="78">
        <v>0.1</v>
      </c>
      <c r="R35" s="79">
        <v>1.02</v>
      </c>
      <c r="S35" s="79">
        <v>0.42</v>
      </c>
      <c r="T35" s="93">
        <f t="shared" si="3"/>
        <v>52.307692307692314</v>
      </c>
      <c r="U35" s="81">
        <v>0.02</v>
      </c>
      <c r="V35" s="82">
        <v>0.24</v>
      </c>
      <c r="W35" s="82">
        <v>0.1</v>
      </c>
      <c r="X35" s="94">
        <f t="shared" si="4"/>
        <v>12.307692307692307</v>
      </c>
      <c r="Y35" s="84">
        <v>0.09</v>
      </c>
      <c r="Z35" s="85">
        <v>0.89</v>
      </c>
      <c r="AA35" s="85">
        <v>0.37</v>
      </c>
      <c r="AB35" s="95">
        <f t="shared" si="5"/>
        <v>45.64102564102564</v>
      </c>
      <c r="AC35" s="87">
        <v>0.05</v>
      </c>
      <c r="AD35" s="88">
        <v>1.12</v>
      </c>
      <c r="AE35" s="88">
        <v>0.21</v>
      </c>
      <c r="AF35" s="96">
        <f t="shared" si="6"/>
        <v>57.435897435897445</v>
      </c>
    </row>
    <row r="36" spans="1:32" ht="12.75">
      <c r="A36" t="s">
        <v>30</v>
      </c>
      <c r="B36" t="s">
        <v>44</v>
      </c>
      <c r="C36">
        <v>3</v>
      </c>
      <c r="D36">
        <v>1.52</v>
      </c>
      <c r="E36" s="69">
        <v>1</v>
      </c>
      <c r="F36" s="70">
        <v>2.37</v>
      </c>
      <c r="G36" s="70">
        <v>5.97</v>
      </c>
      <c r="H36" s="90">
        <f t="shared" si="0"/>
        <v>155.92105263157896</v>
      </c>
      <c r="I36" s="72">
        <v>0.21</v>
      </c>
      <c r="J36" s="73">
        <v>0.78</v>
      </c>
      <c r="K36" s="73">
        <v>1.27</v>
      </c>
      <c r="L36" s="91">
        <f t="shared" si="1"/>
        <v>51.31578947368421</v>
      </c>
      <c r="M36" s="75">
        <v>0.28</v>
      </c>
      <c r="N36" s="76">
        <v>1.58</v>
      </c>
      <c r="O36" s="76">
        <v>1.65</v>
      </c>
      <c r="P36" s="92">
        <f t="shared" si="2"/>
        <v>103.94736842105263</v>
      </c>
      <c r="Q36" s="78">
        <v>0.32</v>
      </c>
      <c r="R36" s="79">
        <v>3.33</v>
      </c>
      <c r="S36" s="79">
        <v>1.9</v>
      </c>
      <c r="T36" s="93">
        <f t="shared" si="3"/>
        <v>219.07894736842107</v>
      </c>
      <c r="U36" s="81">
        <v>0.2</v>
      </c>
      <c r="V36" s="82">
        <v>2.17</v>
      </c>
      <c r="W36" s="82">
        <v>1.18</v>
      </c>
      <c r="X36" s="94">
        <f t="shared" si="4"/>
        <v>142.76315789473685</v>
      </c>
      <c r="Y36" s="84">
        <v>0.19</v>
      </c>
      <c r="Z36" s="85">
        <v>2.01</v>
      </c>
      <c r="AA36" s="85">
        <v>1.16</v>
      </c>
      <c r="AB36" s="95">
        <f t="shared" si="5"/>
        <v>132.23684210526315</v>
      </c>
      <c r="AC36" s="87">
        <v>0.05</v>
      </c>
      <c r="AD36" s="88">
        <v>1.18</v>
      </c>
      <c r="AE36" s="88">
        <v>0.31</v>
      </c>
      <c r="AF36" s="96">
        <f t="shared" si="6"/>
        <v>77.63157894736842</v>
      </c>
    </row>
    <row r="37" spans="1:32" ht="12.75">
      <c r="A37" t="s">
        <v>30</v>
      </c>
      <c r="B37" t="s">
        <v>32</v>
      </c>
      <c r="C37">
        <v>4</v>
      </c>
      <c r="D37">
        <v>1.96</v>
      </c>
      <c r="E37" s="69">
        <v>0.31</v>
      </c>
      <c r="F37" s="70">
        <v>0.74</v>
      </c>
      <c r="G37" s="70">
        <v>1.32</v>
      </c>
      <c r="H37" s="90">
        <f t="shared" si="0"/>
        <v>37.755102040816325</v>
      </c>
      <c r="I37" s="72">
        <v>0.13</v>
      </c>
      <c r="J37" s="73">
        <v>0.48</v>
      </c>
      <c r="K37" s="73">
        <v>0.56</v>
      </c>
      <c r="L37" s="91">
        <f t="shared" si="1"/>
        <v>24.489795918367346</v>
      </c>
      <c r="M37" s="75">
        <v>0.1</v>
      </c>
      <c r="N37" s="76">
        <v>0.56</v>
      </c>
      <c r="O37" s="76">
        <v>0.42</v>
      </c>
      <c r="P37" s="92">
        <f t="shared" si="2"/>
        <v>28.571428571428577</v>
      </c>
      <c r="Q37" s="78">
        <v>0.09</v>
      </c>
      <c r="R37" s="79">
        <v>0.98</v>
      </c>
      <c r="S37" s="79">
        <v>0.4</v>
      </c>
      <c r="T37" s="93">
        <f t="shared" si="3"/>
        <v>50</v>
      </c>
      <c r="U37" s="81">
        <v>0.05</v>
      </c>
      <c r="V37" s="82">
        <v>0.55</v>
      </c>
      <c r="W37" s="82">
        <v>0.21</v>
      </c>
      <c r="X37" s="94">
        <f t="shared" si="4"/>
        <v>28.061224489795922</v>
      </c>
      <c r="Y37" s="84">
        <v>0.09</v>
      </c>
      <c r="Z37" s="85">
        <v>0.98</v>
      </c>
      <c r="AA37" s="85">
        <v>0.4</v>
      </c>
      <c r="AB37" s="95">
        <f t="shared" si="5"/>
        <v>50</v>
      </c>
      <c r="AC37" s="87">
        <v>0.05</v>
      </c>
      <c r="AD37" s="88">
        <v>1.25</v>
      </c>
      <c r="AE37" s="88">
        <v>0.23</v>
      </c>
      <c r="AF37" s="96">
        <f t="shared" si="6"/>
        <v>63.775510204081634</v>
      </c>
    </row>
    <row r="38" spans="1:32" ht="12.75">
      <c r="A38" t="s">
        <v>30</v>
      </c>
      <c r="B38" t="s">
        <v>45</v>
      </c>
      <c r="C38">
        <v>48</v>
      </c>
      <c r="D38">
        <v>22.53</v>
      </c>
      <c r="E38" s="69">
        <v>9.63</v>
      </c>
      <c r="F38" s="70">
        <v>22.74</v>
      </c>
      <c r="G38" s="70">
        <v>3.47</v>
      </c>
      <c r="H38" s="90">
        <f t="shared" si="0"/>
        <v>100.93209054593875</v>
      </c>
      <c r="I38" s="72">
        <v>6.47</v>
      </c>
      <c r="J38" s="73">
        <v>23.64</v>
      </c>
      <c r="K38" s="73">
        <v>2.33</v>
      </c>
      <c r="L38" s="91">
        <f t="shared" si="1"/>
        <v>104.92676431424768</v>
      </c>
      <c r="M38" s="75">
        <v>5.19</v>
      </c>
      <c r="N38" s="76">
        <v>29.54</v>
      </c>
      <c r="O38" s="76">
        <v>1.87</v>
      </c>
      <c r="P38" s="92">
        <f t="shared" si="2"/>
        <v>131.11407012871726</v>
      </c>
      <c r="Q38" s="78">
        <v>2.88</v>
      </c>
      <c r="R38" s="79">
        <v>29.96</v>
      </c>
      <c r="S38" s="79">
        <v>1.04</v>
      </c>
      <c r="T38" s="93">
        <f t="shared" si="3"/>
        <v>132.97825122059476</v>
      </c>
      <c r="U38" s="81">
        <v>1.89</v>
      </c>
      <c r="V38" s="82">
        <v>20.68</v>
      </c>
      <c r="W38" s="82">
        <v>0.68</v>
      </c>
      <c r="X38" s="94">
        <f t="shared" si="4"/>
        <v>91.78872614292054</v>
      </c>
      <c r="Y38" s="84">
        <v>1.49</v>
      </c>
      <c r="Z38" s="85">
        <v>15.45</v>
      </c>
      <c r="AA38" s="85">
        <v>0.54</v>
      </c>
      <c r="AB38" s="95">
        <f t="shared" si="5"/>
        <v>68.57523302263647</v>
      </c>
      <c r="AC38" s="87">
        <v>1.08</v>
      </c>
      <c r="AD38" s="88">
        <v>24.72</v>
      </c>
      <c r="AE38" s="88">
        <v>0.39</v>
      </c>
      <c r="AF38" s="96">
        <f t="shared" si="6"/>
        <v>109.72037283621836</v>
      </c>
    </row>
    <row r="39" spans="1:32" ht="12.75">
      <c r="A39" t="s">
        <v>30</v>
      </c>
      <c r="B39" t="s">
        <v>33</v>
      </c>
      <c r="C39">
        <v>33</v>
      </c>
      <c r="D39">
        <v>17.93</v>
      </c>
      <c r="E39" s="69">
        <v>9.46</v>
      </c>
      <c r="F39" s="70">
        <v>22.33</v>
      </c>
      <c r="G39" s="70">
        <v>4.21</v>
      </c>
      <c r="H39" s="90">
        <f t="shared" si="0"/>
        <v>124.53987730061348</v>
      </c>
      <c r="I39" s="72">
        <v>5.54</v>
      </c>
      <c r="J39" s="73">
        <v>20.23</v>
      </c>
      <c r="K39" s="73">
        <v>2.47</v>
      </c>
      <c r="L39" s="91">
        <f t="shared" si="1"/>
        <v>112.82766313441161</v>
      </c>
      <c r="M39" s="75">
        <v>2.53</v>
      </c>
      <c r="N39" s="76">
        <v>14.37</v>
      </c>
      <c r="O39" s="76">
        <v>1.12</v>
      </c>
      <c r="P39" s="92">
        <f t="shared" si="2"/>
        <v>80.14500836586726</v>
      </c>
      <c r="Q39" s="78">
        <v>1.26</v>
      </c>
      <c r="R39" s="79">
        <v>13.13</v>
      </c>
      <c r="S39" s="79">
        <v>0.56</v>
      </c>
      <c r="T39" s="93">
        <f t="shared" si="3"/>
        <v>73.2292247629671</v>
      </c>
      <c r="U39" s="81">
        <v>1.67</v>
      </c>
      <c r="V39" s="82">
        <v>18.24</v>
      </c>
      <c r="W39" s="82">
        <v>0.74</v>
      </c>
      <c r="X39" s="94">
        <f t="shared" si="4"/>
        <v>101.72894590072504</v>
      </c>
      <c r="Y39" s="84">
        <v>1.3</v>
      </c>
      <c r="Z39" s="85">
        <v>13.41</v>
      </c>
      <c r="AA39" s="85">
        <v>0.58</v>
      </c>
      <c r="AB39" s="95">
        <f t="shared" si="5"/>
        <v>74.79085331846068</v>
      </c>
      <c r="AC39" s="87">
        <v>1.21</v>
      </c>
      <c r="AD39" s="88">
        <v>27.69</v>
      </c>
      <c r="AE39" s="88">
        <v>0.54</v>
      </c>
      <c r="AF39" s="96">
        <f t="shared" si="6"/>
        <v>154.4339096486336</v>
      </c>
    </row>
    <row r="40" spans="1:32" ht="12.75">
      <c r="A40" t="s">
        <v>30</v>
      </c>
      <c r="B40" t="s">
        <v>34</v>
      </c>
      <c r="C40">
        <v>50</v>
      </c>
      <c r="D40">
        <v>28.04</v>
      </c>
      <c r="E40" s="69">
        <v>8.78</v>
      </c>
      <c r="F40" s="70">
        <v>20.73</v>
      </c>
      <c r="G40" s="70">
        <v>2.56</v>
      </c>
      <c r="H40" s="90">
        <f t="shared" si="0"/>
        <v>73.93009985734665</v>
      </c>
      <c r="I40" s="72">
        <v>3.55</v>
      </c>
      <c r="J40" s="73">
        <v>12.95</v>
      </c>
      <c r="K40" s="73">
        <v>1.03</v>
      </c>
      <c r="L40" s="91">
        <f t="shared" si="1"/>
        <v>46.18402282453638</v>
      </c>
      <c r="M40" s="75">
        <v>1.83</v>
      </c>
      <c r="N40" s="76">
        <v>10.42</v>
      </c>
      <c r="O40" s="76">
        <v>0.53</v>
      </c>
      <c r="P40" s="92">
        <f t="shared" si="2"/>
        <v>37.161198288159774</v>
      </c>
      <c r="Q40" s="78">
        <v>1.74</v>
      </c>
      <c r="R40" s="79">
        <v>18.15</v>
      </c>
      <c r="S40" s="79">
        <v>0.51</v>
      </c>
      <c r="T40" s="93">
        <f t="shared" si="3"/>
        <v>64.72895863052781</v>
      </c>
      <c r="U40" s="81">
        <v>1.96</v>
      </c>
      <c r="V40" s="82">
        <v>21.35</v>
      </c>
      <c r="W40" s="82">
        <v>0.57</v>
      </c>
      <c r="X40" s="94">
        <f t="shared" si="4"/>
        <v>76.14122681883025</v>
      </c>
      <c r="Y40" s="84">
        <v>3.69</v>
      </c>
      <c r="Z40" s="85">
        <v>38.14</v>
      </c>
      <c r="AA40" s="85">
        <v>1.08</v>
      </c>
      <c r="AB40" s="95">
        <f t="shared" si="5"/>
        <v>136.01997146932953</v>
      </c>
      <c r="AC40" s="87">
        <v>0.61</v>
      </c>
      <c r="AD40" s="88">
        <v>13.86</v>
      </c>
      <c r="AE40" s="88">
        <v>0.18</v>
      </c>
      <c r="AF40" s="96">
        <f t="shared" si="6"/>
        <v>49.429386590584876</v>
      </c>
    </row>
    <row r="41" spans="1:32" ht="12.75">
      <c r="A41" t="s">
        <v>30</v>
      </c>
      <c r="B41" t="s">
        <v>35</v>
      </c>
      <c r="C41">
        <v>8</v>
      </c>
      <c r="D41">
        <v>5.22</v>
      </c>
      <c r="E41" s="69">
        <v>1.99</v>
      </c>
      <c r="F41" s="70">
        <v>4.7</v>
      </c>
      <c r="G41" s="70">
        <v>3.17</v>
      </c>
      <c r="H41" s="90">
        <f t="shared" si="0"/>
        <v>90.03831417624522</v>
      </c>
      <c r="I41" s="72">
        <v>1.55</v>
      </c>
      <c r="J41" s="73">
        <v>5.64</v>
      </c>
      <c r="K41" s="73">
        <v>2.46</v>
      </c>
      <c r="L41" s="91">
        <f t="shared" si="1"/>
        <v>108.04597701149426</v>
      </c>
      <c r="M41" s="75">
        <v>1.22</v>
      </c>
      <c r="N41" s="76">
        <v>6.94</v>
      </c>
      <c r="O41" s="76">
        <v>1.94</v>
      </c>
      <c r="P41" s="92">
        <f t="shared" si="2"/>
        <v>132.95019157088123</v>
      </c>
      <c r="Q41" s="78">
        <v>0.67</v>
      </c>
      <c r="R41" s="79">
        <v>6.93</v>
      </c>
      <c r="S41" s="79">
        <v>1.06</v>
      </c>
      <c r="T41" s="93">
        <f t="shared" si="3"/>
        <v>132.75862068965517</v>
      </c>
      <c r="U41" s="81">
        <v>0.9</v>
      </c>
      <c r="V41" s="82">
        <v>9.83</v>
      </c>
      <c r="W41" s="82">
        <v>1.43</v>
      </c>
      <c r="X41" s="94">
        <f t="shared" si="4"/>
        <v>188.31417624521075</v>
      </c>
      <c r="Y41" s="84">
        <v>0.71</v>
      </c>
      <c r="Z41" s="85">
        <v>7.39</v>
      </c>
      <c r="AA41" s="85">
        <v>1.14</v>
      </c>
      <c r="AB41" s="95">
        <f t="shared" si="5"/>
        <v>141.57088122605364</v>
      </c>
      <c r="AC41" s="87">
        <v>0.42</v>
      </c>
      <c r="AD41" s="88">
        <v>9.59</v>
      </c>
      <c r="AE41" s="88">
        <v>0.67</v>
      </c>
      <c r="AF41" s="96">
        <f t="shared" si="6"/>
        <v>183.71647509578543</v>
      </c>
    </row>
    <row r="42" spans="1:32" ht="12.75">
      <c r="A42" t="s">
        <v>30</v>
      </c>
      <c r="B42" t="s">
        <v>36</v>
      </c>
      <c r="C42">
        <v>39</v>
      </c>
      <c r="D42">
        <v>17.58</v>
      </c>
      <c r="E42" s="69">
        <v>9.7</v>
      </c>
      <c r="F42" s="70">
        <v>22.92</v>
      </c>
      <c r="G42" s="70">
        <v>4.57</v>
      </c>
      <c r="H42" s="90">
        <f t="shared" si="0"/>
        <v>130.37542662116044</v>
      </c>
      <c r="I42" s="72">
        <v>8.03</v>
      </c>
      <c r="J42" s="73">
        <v>29.31</v>
      </c>
      <c r="K42" s="73">
        <v>3.78</v>
      </c>
      <c r="L42" s="91">
        <f t="shared" si="1"/>
        <v>166.7235494880546</v>
      </c>
      <c r="M42" s="75">
        <v>5.17</v>
      </c>
      <c r="N42" s="76">
        <v>29.4</v>
      </c>
      <c r="O42" s="76">
        <v>2.43</v>
      </c>
      <c r="P42" s="92">
        <f t="shared" si="2"/>
        <v>167.23549488054607</v>
      </c>
      <c r="Q42" s="78">
        <v>1.9</v>
      </c>
      <c r="R42" s="79">
        <v>19.79</v>
      </c>
      <c r="S42" s="79">
        <v>0.89</v>
      </c>
      <c r="T42" s="93">
        <f t="shared" si="3"/>
        <v>112.57110352673494</v>
      </c>
      <c r="U42" s="81">
        <v>2.17</v>
      </c>
      <c r="V42" s="82">
        <v>23.68</v>
      </c>
      <c r="W42" s="82">
        <v>1.02</v>
      </c>
      <c r="X42" s="94">
        <f t="shared" si="4"/>
        <v>134.69852104664392</v>
      </c>
      <c r="Y42" s="84">
        <v>1.62</v>
      </c>
      <c r="Z42" s="85">
        <v>16.73</v>
      </c>
      <c r="AA42" s="85">
        <v>0.76</v>
      </c>
      <c r="AB42" s="95">
        <f t="shared" si="5"/>
        <v>95.16496018202504</v>
      </c>
      <c r="AC42" s="87">
        <v>0.81</v>
      </c>
      <c r="AD42" s="88">
        <v>18.43</v>
      </c>
      <c r="AE42" s="88">
        <v>0.38</v>
      </c>
      <c r="AF42" s="96">
        <f t="shared" si="6"/>
        <v>104.83503981797497</v>
      </c>
    </row>
    <row r="43" spans="1:32" ht="12.75">
      <c r="A43" t="s">
        <v>30</v>
      </c>
      <c r="B43" t="s">
        <v>37</v>
      </c>
      <c r="C43">
        <v>3</v>
      </c>
      <c r="D43">
        <v>1.67</v>
      </c>
      <c r="E43" s="69">
        <v>0.57</v>
      </c>
      <c r="F43" s="70">
        <v>1.35</v>
      </c>
      <c r="G43" s="70">
        <v>3.14</v>
      </c>
      <c r="H43" s="90">
        <f t="shared" si="0"/>
        <v>80.83832335329342</v>
      </c>
      <c r="I43" s="72">
        <v>0.53</v>
      </c>
      <c r="J43" s="73">
        <v>1.93</v>
      </c>
      <c r="K43" s="73">
        <v>2.91</v>
      </c>
      <c r="L43" s="91">
        <f t="shared" si="1"/>
        <v>115.5688622754491</v>
      </c>
      <c r="M43" s="75">
        <v>0.06</v>
      </c>
      <c r="N43" s="76">
        <v>0.33</v>
      </c>
      <c r="O43" s="76">
        <v>0.32</v>
      </c>
      <c r="P43" s="92">
        <f t="shared" si="2"/>
        <v>19.76047904191617</v>
      </c>
      <c r="Q43" s="78">
        <v>0.49</v>
      </c>
      <c r="R43" s="79">
        <v>5.13</v>
      </c>
      <c r="S43" s="79">
        <v>2.71</v>
      </c>
      <c r="T43" s="93">
        <f t="shared" si="3"/>
        <v>307.185628742515</v>
      </c>
      <c r="U43" s="81">
        <v>0.16</v>
      </c>
      <c r="V43" s="82">
        <v>1.7</v>
      </c>
      <c r="W43" s="82">
        <v>0.86</v>
      </c>
      <c r="X43" s="94">
        <f t="shared" si="4"/>
        <v>101.79640718562875</v>
      </c>
      <c r="Y43" s="84">
        <v>0.35</v>
      </c>
      <c r="Z43" s="85">
        <v>3.66</v>
      </c>
      <c r="AA43" s="85">
        <v>1.95</v>
      </c>
      <c r="AB43" s="95">
        <f t="shared" si="5"/>
        <v>219.1616766467066</v>
      </c>
      <c r="AC43" s="87">
        <v>0.06</v>
      </c>
      <c r="AD43" s="88">
        <v>1.41</v>
      </c>
      <c r="AE43" s="88">
        <v>0.34</v>
      </c>
      <c r="AF43" s="96">
        <f t="shared" si="6"/>
        <v>84.4311377245509</v>
      </c>
    </row>
    <row r="44" spans="1:32" ht="13.5" thickBot="1">
      <c r="A44" t="s">
        <v>30</v>
      </c>
      <c r="B44" t="s">
        <v>38</v>
      </c>
      <c r="C44">
        <v>3</v>
      </c>
      <c r="D44">
        <v>1.58</v>
      </c>
      <c r="E44" s="98">
        <v>0.51</v>
      </c>
      <c r="F44" s="99">
        <v>1.2</v>
      </c>
      <c r="G44" s="99">
        <v>2.82</v>
      </c>
      <c r="H44" s="100">
        <f t="shared" si="0"/>
        <v>75.94936708860759</v>
      </c>
      <c r="I44" s="101">
        <v>0.37</v>
      </c>
      <c r="J44" s="102">
        <v>1.34</v>
      </c>
      <c r="K44" s="102">
        <v>2.04</v>
      </c>
      <c r="L44" s="103">
        <f t="shared" si="1"/>
        <v>84.81012658227847</v>
      </c>
      <c r="M44" s="104">
        <v>0.27</v>
      </c>
      <c r="N44" s="105">
        <v>1.55</v>
      </c>
      <c r="O44" s="105">
        <v>1.51</v>
      </c>
      <c r="P44" s="106">
        <f t="shared" si="2"/>
        <v>98.10126582278481</v>
      </c>
      <c r="Q44" s="107">
        <v>0.15</v>
      </c>
      <c r="R44" s="108">
        <v>1.58</v>
      </c>
      <c r="S44" s="108">
        <v>0.84</v>
      </c>
      <c r="T44" s="109">
        <f t="shared" si="3"/>
        <v>100</v>
      </c>
      <c r="U44" s="110">
        <v>0.14</v>
      </c>
      <c r="V44" s="111">
        <v>1.56</v>
      </c>
      <c r="W44" s="111">
        <v>0.79</v>
      </c>
      <c r="X44" s="112">
        <f t="shared" si="4"/>
        <v>98.73417721518987</v>
      </c>
      <c r="Y44" s="113">
        <v>0.13</v>
      </c>
      <c r="Z44" s="114">
        <v>1.34</v>
      </c>
      <c r="AA44" s="114">
        <v>0.72</v>
      </c>
      <c r="AB44" s="115">
        <f t="shared" si="5"/>
        <v>84.81012658227847</v>
      </c>
      <c r="AC44" s="116">
        <v>0.03</v>
      </c>
      <c r="AD44" s="117">
        <v>0.74</v>
      </c>
      <c r="AE44" s="117">
        <v>0.18</v>
      </c>
      <c r="AF44" s="118">
        <f t="shared" si="6"/>
        <v>46.835443037974684</v>
      </c>
    </row>
    <row r="45" ht="13.5" thickBot="1"/>
    <row r="46" spans="1:30" s="120" customFormat="1" ht="12.75">
      <c r="A46" s="119"/>
      <c r="C46" s="120" t="s">
        <v>21</v>
      </c>
      <c r="F46" s="121">
        <f>F25+F26+F27</f>
        <v>17.06</v>
      </c>
      <c r="J46" s="122">
        <f>J25+J26+J27</f>
        <v>13.709999999999999</v>
      </c>
      <c r="N46" s="123">
        <f>N25+N26+N27</f>
        <v>11.17</v>
      </c>
      <c r="R46" s="124">
        <f>R25+R26+R27</f>
        <v>19.55</v>
      </c>
      <c r="V46" s="125">
        <f>V25+V26+V27</f>
        <v>26.979999999999997</v>
      </c>
      <c r="Z46" s="126">
        <f>Z25+Z26+Z27</f>
        <v>41.980000000000004</v>
      </c>
      <c r="AD46" s="127">
        <f>AD25+AD26+AD27</f>
        <v>15.35</v>
      </c>
    </row>
    <row r="47" spans="1:30" s="129" customFormat="1" ht="12.75">
      <c r="A47" s="128"/>
      <c r="C47" s="129" t="s">
        <v>141</v>
      </c>
      <c r="F47" s="130">
        <f>F28</f>
        <v>21.09</v>
      </c>
      <c r="J47" s="131">
        <f>J28</f>
        <v>18.94</v>
      </c>
      <c r="N47" s="132">
        <f>N28</f>
        <v>18.71</v>
      </c>
      <c r="R47" s="133">
        <f>R28</f>
        <v>32.64</v>
      </c>
      <c r="V47" s="134">
        <f>V28</f>
        <v>20.73</v>
      </c>
      <c r="Z47" s="135">
        <f>Z28</f>
        <v>19.02</v>
      </c>
      <c r="AD47" s="136">
        <f>AD28</f>
        <v>17.46</v>
      </c>
    </row>
    <row r="48" spans="1:30" s="129" customFormat="1" ht="12.75">
      <c r="A48" s="128"/>
      <c r="C48" s="129" t="s">
        <v>142</v>
      </c>
      <c r="F48" s="130">
        <f>F29</f>
        <v>29.84</v>
      </c>
      <c r="J48" s="131">
        <f>J29</f>
        <v>31.5</v>
      </c>
      <c r="N48" s="132">
        <f>N29</f>
        <v>32.32</v>
      </c>
      <c r="R48" s="133">
        <f>R29</f>
        <v>25.43</v>
      </c>
      <c r="V48" s="134">
        <f>V29</f>
        <v>26.89</v>
      </c>
      <c r="Z48" s="135">
        <f>Z29</f>
        <v>23.17</v>
      </c>
      <c r="AD48" s="136">
        <f>AD29</f>
        <v>41.4</v>
      </c>
    </row>
    <row r="49" spans="1:30" s="138" customFormat="1" ht="13.5" thickBot="1">
      <c r="A49" s="137"/>
      <c r="C49" s="138" t="s">
        <v>22</v>
      </c>
      <c r="F49" s="139">
        <f>F30+F31</f>
        <v>32</v>
      </c>
      <c r="J49" s="140">
        <f>J30+J31</f>
        <v>35.84</v>
      </c>
      <c r="N49" s="141">
        <f>N30+N31</f>
        <v>37.81</v>
      </c>
      <c r="R49" s="142">
        <f>R30+R31</f>
        <v>22.37</v>
      </c>
      <c r="V49" s="143">
        <f>V30+V31</f>
        <v>25.409999999999997</v>
      </c>
      <c r="Z49" s="144">
        <f>Z30+Z31</f>
        <v>15.829999999999998</v>
      </c>
      <c r="AD49" s="145">
        <f>AD30+AD31</f>
        <v>25.79</v>
      </c>
    </row>
  </sheetData>
  <mergeCells count="14">
    <mergeCell ref="U3:X3"/>
    <mergeCell ref="Y3:AB3"/>
    <mergeCell ref="E3:H3"/>
    <mergeCell ref="I3:L3"/>
    <mergeCell ref="AC3:AF3"/>
    <mergeCell ref="E4:H4"/>
    <mergeCell ref="I4:L4"/>
    <mergeCell ref="M4:P4"/>
    <mergeCell ref="Q4:T4"/>
    <mergeCell ref="U4:X4"/>
    <mergeCell ref="Y4:AB4"/>
    <mergeCell ref="AC4:AF4"/>
    <mergeCell ref="M3:P3"/>
    <mergeCell ref="Q3:T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>30 июля 2003</dc:description>
  <cp:lastModifiedBy>1</cp:lastModifiedBy>
  <cp:lastPrinted>2004-11-24T12:00:42Z</cp:lastPrinted>
  <dcterms:created xsi:type="dcterms:W3CDTF">2003-04-10T10:14:47Z</dcterms:created>
  <dcterms:modified xsi:type="dcterms:W3CDTF">2004-11-29T09:49:08Z</dcterms:modified>
  <cp:category/>
  <cp:version/>
  <cp:contentType/>
  <cp:contentStatus/>
</cp:coreProperties>
</file>